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ไตรมาส1" sheetId="1" r:id="rId1"/>
    <sheet name="ไตรมาส2" sheetId="2" r:id="rId2"/>
    <sheet name="ไตรมาส3" sheetId="3" r:id="rId3"/>
    <sheet name="ไตรมาส4" sheetId="4" r:id="rId4"/>
  </sheets>
  <definedNames/>
  <calcPr fullCalcOnLoad="1"/>
</workbook>
</file>

<file path=xl/sharedStrings.xml><?xml version="1.0" encoding="utf-8"?>
<sst xmlns="http://schemas.openxmlformats.org/spreadsheetml/2006/main" count="1637" uniqueCount="186">
  <si>
    <t>องค์การบริหารส่วนตำบลบางแก้ว  อำเภอบ้านแหลม  จังหวัดเพชรบุรี</t>
  </si>
  <si>
    <t>หมวด/รายการ</t>
  </si>
  <si>
    <t>แผนงานงบกลาง</t>
  </si>
  <si>
    <t>งานงบกลาง</t>
  </si>
  <si>
    <t>งบกลาง</t>
  </si>
  <si>
    <t>งบประมาณ</t>
  </si>
  <si>
    <t>ตั้งจ่าย</t>
  </si>
  <si>
    <t>+ โอนเพิ่ม</t>
  </si>
  <si>
    <t>- โอนลด</t>
  </si>
  <si>
    <t>ดำเนินการ</t>
  </si>
  <si>
    <t>เบิกจ่ายแล้ว</t>
  </si>
  <si>
    <t>คงเหลือ</t>
  </si>
  <si>
    <t>หมายเหตุ</t>
  </si>
  <si>
    <t>- เงินสมทบกองทุนประกันสังคม</t>
  </si>
  <si>
    <t>รวม</t>
  </si>
  <si>
    <t>งานบริหารทั่วไป</t>
  </si>
  <si>
    <t>งบบุคลากร</t>
  </si>
  <si>
    <t>เงินเดือน (ฝ่ายการเมือง)</t>
  </si>
  <si>
    <t>- เงินเดือนนายก/รองนายก</t>
  </si>
  <si>
    <t>รวมเงินเดือน(ฝ่ายการเมือง)</t>
  </si>
  <si>
    <t>- เบี้ยยังชีพผู้ป่วยโรคเอดส์</t>
  </si>
  <si>
    <t>- สำรองจ่าย</t>
  </si>
  <si>
    <t>- รายจ่ายตามข้อผูกพัน</t>
  </si>
  <si>
    <t>- เงินสมทบกองทุนบำเหน็จบำนาญข้าราชการส่วนท้องถิ่น (กบท.)</t>
  </si>
  <si>
    <t>-2-</t>
  </si>
  <si>
    <t>เงินเดือน (ฝ่ายประจำ)</t>
  </si>
  <si>
    <t>รวมเงินเดือน(ฝ่ายประจำ)</t>
  </si>
  <si>
    <t>- เงินค่าตอบแทนประจำตำแหน่งนายก/รองนายก</t>
  </si>
  <si>
    <t>- เงินค่าตอบแทนพิเศษนายก/รองนายก</t>
  </si>
  <si>
    <t>- เงินค่าตอบแทนเลขานุการ/ที่ปรีษานายกเทศมนตรี นายกองค์การบริหารส่วนตำบล</t>
  </si>
  <si>
    <t>- เงินค่าตอบแทนสมาชิกสภาองค์กรปกครองส่วนท้องถิ่น</t>
  </si>
  <si>
    <t>- เงินเดือนพนักงาน</t>
  </si>
  <si>
    <t>- เงินเพิ่มต่างๆของพนักงาน</t>
  </si>
  <si>
    <t>- เงินประจำตำแหน่ง</t>
  </si>
  <si>
    <t>- ค่าตอบแทนพนักงานจ้าง</t>
  </si>
  <si>
    <t>- เงินเพิ่มต่างๆของพนักงานจ้าง</t>
  </si>
  <si>
    <t>ค่าตอบแทน</t>
  </si>
  <si>
    <t>- ค่าตอบแทนผู้ปฏิบัติราชการอันเป็นประโยชน์แก่องค์กรปกครองส่วนท้องถิ่น</t>
  </si>
  <si>
    <t>- ค่าตอบแทนการปฏิบัติงานนอกเวลาราชการ</t>
  </si>
  <si>
    <t>- ค่าเช่าบ้าน</t>
  </si>
  <si>
    <t>- เงินช่วยเหลือการศึกษาบุตร</t>
  </si>
  <si>
    <t>ค่าใช้สอย</t>
  </si>
  <si>
    <t>- รายจ่ายเพื่อให้ได้มาซึ่งบริการ</t>
  </si>
  <si>
    <t>- รายจ่ายเกี่ยวกับการรับรองและพิธีการ</t>
  </si>
  <si>
    <t>- รายจ่ายเกี่ยวเนื่องกับการปฏิบัติราชการที่ไม่เข้าลักษณะรายจ่ายหมวดอื่นๆ</t>
  </si>
  <si>
    <t>รวมค่าตอบแทน</t>
  </si>
  <si>
    <t>รวมค่าใช้สอย</t>
  </si>
  <si>
    <t>-3-</t>
  </si>
  <si>
    <t>- ค่าบำรุงรักษาและซ่อมแซม</t>
  </si>
  <si>
    <t>ค่าวัสดุ</t>
  </si>
  <si>
    <t>- วัสดุสำนักงาน</t>
  </si>
  <si>
    <t>- วัสดุงานบ้านงานครัว</t>
  </si>
  <si>
    <t>- วัสดุยานพาหนะและขนส่ง</t>
  </si>
  <si>
    <t>- วัสดุเชื้อเพลิงและหล่อลื่น</t>
  </si>
  <si>
    <t>- วัสดุคอมพิวเตอร์</t>
  </si>
  <si>
    <t>ค่าสาธารณูปโภค</t>
  </si>
  <si>
    <t>- ค่าไฟฟ้า</t>
  </si>
  <si>
    <t>- ค่าน้ำประปา ค่าน้ำบาดาล</t>
  </si>
  <si>
    <t>- ค่าบริการโทรศัพท์</t>
  </si>
  <si>
    <t>- ค่าบริการไปรษณีย์</t>
  </si>
  <si>
    <t>- ค่าบริการสื่อสารและโทรคมนาคม</t>
  </si>
  <si>
    <t>รวมค่าสาธารณูปโภค</t>
  </si>
  <si>
    <t>รวมค่าวัสดุ</t>
  </si>
  <si>
    <t>-4-</t>
  </si>
  <si>
    <t>งบลงทุน</t>
  </si>
  <si>
    <t>ค่าครุภัณฑ์</t>
  </si>
  <si>
    <t>รวมค่าครุภัณฑ์</t>
  </si>
  <si>
    <t>งบรายจ่ายอื่น</t>
  </si>
  <si>
    <t>รายจ่ายอื่น</t>
  </si>
  <si>
    <t>- รายจ่ายอื่น</t>
  </si>
  <si>
    <t>งบเงินอุดหนุน</t>
  </si>
  <si>
    <t>เงินอุดหนุน</t>
  </si>
  <si>
    <t>- เงินอุดหนุนองค์กรปกครองส่วนท้องถิ่น</t>
  </si>
  <si>
    <t>รวมรายจ่ายอื่น</t>
  </si>
  <si>
    <t>รวมเงินอุดหนุน</t>
  </si>
  <si>
    <t>แผนงานบริหารงานทั่วไป</t>
  </si>
  <si>
    <t>งานบริหารงานคลัง</t>
  </si>
  <si>
    <t>-5-</t>
  </si>
  <si>
    <t>-6-</t>
  </si>
  <si>
    <t>-7-</t>
  </si>
  <si>
    <t>1. ค่าใช้จ่ายในการเดินทางไปราชการ</t>
  </si>
  <si>
    <t>- วัสดุโฆษณาและเผยแพร่</t>
  </si>
  <si>
    <t>งานป้องกันภัยฝ่ายพลเรือนและระงับอัคคีภัย</t>
  </si>
  <si>
    <t>งบดำเนินงาน</t>
  </si>
  <si>
    <t>แผนงานการรักษาความสงบภายใน</t>
  </si>
  <si>
    <t>งานระดับก่อนวัยเรียนและประถมศึกษา</t>
  </si>
  <si>
    <t>-8-</t>
  </si>
  <si>
    <t>- ค่าอาหารเสริม (นม)</t>
  </si>
  <si>
    <t>- เงินอุดหนุนส่วนราชการ</t>
  </si>
  <si>
    <t>แผนงานสาธารณะสุข</t>
  </si>
  <si>
    <t>งานบริหารทั่วไปเกี่ยวกับสาธารณสุข</t>
  </si>
  <si>
    <t>- วัสดุวิทยาศาสตร์หรือการแพทย์</t>
  </si>
  <si>
    <t>-9-</t>
  </si>
  <si>
    <t>แผนงานเคหะและชุมชน</t>
  </si>
  <si>
    <t>งานบริหารทั่วไปเกี่ยวกับเคหะแลชุมชน</t>
  </si>
  <si>
    <t>-10-</t>
  </si>
  <si>
    <t>- วัสดุไฟฟ้าและวิทยุ</t>
  </si>
  <si>
    <t>- วัสดุก่อสร้าง</t>
  </si>
  <si>
    <t>ค่าที่ดินและสิ่งก่อสร้าง</t>
  </si>
  <si>
    <t>- ค่าก่อสร้างสิ่งสาธารณูปโภค</t>
  </si>
  <si>
    <t>รวมค่าที่ดินและสิ่งก่อสร้าง</t>
  </si>
  <si>
    <t>งานไฟฟ้าถนน</t>
  </si>
  <si>
    <t>แผนงานสร้างความแข้มแข็งของชุมชน</t>
  </si>
  <si>
    <t>งานส่งเสริมและสนับสนุนความเข้มแข็งของชุมชน</t>
  </si>
  <si>
    <t>-12-</t>
  </si>
  <si>
    <t>แผนงานการศาสนาวัฒนธรรมและนันทนาการ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</si>
  <si>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</si>
  <si>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</si>
  <si>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งานวิชาการวางแผนและส่งเสริมการท่องเที่ยว</t>
  </si>
  <si>
    <t>แผนงานการเกษตร</t>
  </si>
  <si>
    <t>งานส่งเสริมการเกษตร</t>
  </si>
  <si>
    <t>- วัสดุการเกษตร</t>
  </si>
  <si>
    <t>แผนงานการศึกษา</t>
  </si>
  <si>
    <t>เงินเดือน(ฝ่ายการเมือง)</t>
  </si>
  <si>
    <t>เงินเดือน(ฝ่ายประจำ)</t>
  </si>
  <si>
    <t>สาธารณูปโภค</t>
  </si>
  <si>
    <t>2. ค่าใช้จ่ายในการรังวัดแนวเขตที่ดินสาธารณประโยชน์</t>
  </si>
  <si>
    <t>9. โครงการส่งเสริมกระบวนการเรียนรู้ที่สร้างความผูกพันในองค์กรและสร้างแรงจูงใจในการทำงาน</t>
  </si>
  <si>
    <t>4. ค่าพวงมาลัย ช่อดอกไม้ กระเช้าดอกไม้ และพวงมาลา</t>
  </si>
  <si>
    <t>2. โครงการจัดงานวันเด็กแห่งชาติ</t>
  </si>
  <si>
    <t>3. โครงการพัฒนาเด็กและเยาวชน</t>
  </si>
  <si>
    <t>4. โครงการสนับสนุนค่าใช้จ่ายการบริหารสถานศึกษา</t>
  </si>
  <si>
    <t>งวดประจำเดือน ตุลาคม - ธันวาคม 2559</t>
  </si>
  <si>
    <t>รายงานแสดงผลการดำเนินงานประจำปีงบประมาณ พ.ศ. 2560</t>
  </si>
  <si>
    <t>- เบี้ยยังชีพผู้สูงอายุ</t>
  </si>
  <si>
    <t>- เบี้ยยังชีพคนพิการ</t>
  </si>
  <si>
    <t>3. ค่าใช้จ่ายสำหรับการเลือกตั้ง</t>
  </si>
  <si>
    <t>5. โครงการทบทวนและบูรณาการจัดทำแผนพัฒนาท้องถิ่น ประจำปีงบประมาณ พ.ศ. 2560</t>
  </si>
  <si>
    <t>6. โครงการพัฒนาคุณธรรม จริยธรรม และจรรยาบรรณให้แก่บุคลากรของ อบต.บางแก้ว ประจำปี</t>
  </si>
  <si>
    <t xml:space="preserve">    งบประมาณ พ.ศ. 2560</t>
  </si>
  <si>
    <t>7. โครงการพัฒนาคุณภาพของงานและการจัดสภาพแวดล้อมให้มีความปลอดภัย กิจกรรม 5 ส ประจำ</t>
  </si>
  <si>
    <t xml:space="preserve">    ปีงบประมาณ พ.ศ. 2560</t>
  </si>
  <si>
    <t>8. โครงการพัฒนาองค์ความรู้ของบุคลากร ประจำปีงบประมาณ พ.ศ. 2560</t>
  </si>
  <si>
    <t xml:space="preserve">    ประจำปีงบประมาณ พ.ศ. 2560</t>
  </si>
  <si>
    <t>2. โครงการพัฒนาความสามารถในการจัดเก็บภาษีและค่าธรรมเนียม ประจำปี 2560</t>
  </si>
  <si>
    <t>1. โครงการสร้างเสริมความปลอดภัยในชีวิตและทรัพย์สินของประชาชน ประจำปีงบประมาณ พ.ศ. 2560</t>
  </si>
  <si>
    <t>1. โครงการป้องกันและแก้ไขปัญหาโรคเอดส์ ประจำปีงบประมาณ 2560</t>
  </si>
  <si>
    <t>2. โครงการป้องกันและควบคุมโรคไข้เลือดออก ประจำปีงบประมาณ 2560</t>
  </si>
  <si>
    <t>- ครุภัณฑ์สำนักงาน</t>
  </si>
  <si>
    <t>1. ถังน้ำ</t>
  </si>
  <si>
    <t>งานบำบัดน้ำเสีย</t>
  </si>
  <si>
    <t>1. โครงการก่อสร้างรางระบายน้ำ ค.ส.ล. หมู่ที่ 3 ซอย 3</t>
  </si>
  <si>
    <t>2. โครงการวางท่อระบายน้ำพีวีซี หมู่ที่ 1 ซอย 12</t>
  </si>
  <si>
    <t>1. โครงการขับเคลื่อนปรัชญาเศรษฐกิจพอเพียงในชุมชน ประจำปีงบประมาณ พ.ศ. 2560</t>
  </si>
  <si>
    <t>2. โครงการจัดการขยะ ประจำปีงบประมาณ พ.ศ. 2560</t>
  </si>
  <si>
    <t>3. โครงการป้องกันและแก้ไขปัญหาความรุนแรงต่อเด็ก สตรี และบุคคลในครอบครัว ประจำปีงบ</t>
  </si>
  <si>
    <t xml:space="preserve">    ประมาณ พ.ศ. 2560</t>
  </si>
  <si>
    <t>4. โครงการป้องกันและแก้ไขปัญหายาเสพติด</t>
  </si>
  <si>
    <t>5. โครงการพัฒนาคุณภาพชีวิตของผู้สูงอายุ ประจำปีงบประมาณ 2560</t>
  </si>
  <si>
    <t>6. โครงการพัฒนาคุณภาพชีวิตของสตรีแม่บ้าน ประจำปีงบประมาณ 2560</t>
  </si>
  <si>
    <t>7. โครงการอบรมส่งเสริมอาชีพ ประจำปีงบประมาณ 2560</t>
  </si>
  <si>
    <t>-11-</t>
  </si>
  <si>
    <t>1. ค่าใช้จ่ายในการส่งนักกีฬาเข้าร่วมแข่งขันกีฬาในระดับต่างๆ</t>
  </si>
  <si>
    <t>2. โครงการแข่งขันกีฬาตำบลบางแก้ว</t>
  </si>
  <si>
    <t>1. โครงการสืบสานประเพณีวันสงกรานต์</t>
  </si>
  <si>
    <t>1. โครงการส่งเสริมและพัฒนาการท่องเที่ยว</t>
  </si>
  <si>
    <t>1. โครงการลดความเสี่ยงเกษตรกรจากการระบาดศัตรูพืช ประจำปีงบประมาณ พ.ศ. 2560</t>
  </si>
  <si>
    <t>งวดประจำเดือน มกราคม - มีนาคม 2560</t>
  </si>
  <si>
    <t>โอนครั้งที่ 1</t>
  </si>
  <si>
    <t>3. โครงการรณรงค์ป้องกันโรคพิษสุนัขบ้า ประจำปีงบประมาณ 2560</t>
  </si>
  <si>
    <t>โอนครั้งที่ 2</t>
  </si>
  <si>
    <t>2. ถังน้ำแบบไฟเบอร์กลาส</t>
  </si>
  <si>
    <t>3. เครื่องปั้มน้ำอัตโนมัติ</t>
  </si>
  <si>
    <t>งวดประจำเดือน เมษายน - มิถุนายน 2560</t>
  </si>
  <si>
    <t>โอนครั้งที่ 3</t>
  </si>
  <si>
    <t>โอนครั้งที่ 4</t>
  </si>
  <si>
    <t>งวดประจำเดือน กรกฎาคม-กันยายน 2560</t>
  </si>
  <si>
    <t>โอนครั้งที่ 10</t>
  </si>
  <si>
    <t>โอนครั้งที่ 8</t>
  </si>
  <si>
    <t>โอนครั้งที่ 9</t>
  </si>
  <si>
    <t>โอนครั้งที่ 11</t>
  </si>
  <si>
    <t>1. จัดซื้อเครื่องปรับอากาศ</t>
  </si>
  <si>
    <t>2. จัดซื้อวัสดุ/ครุภัณฑ์เพื่อเพิ่มประสิทธิภาพการปฏิบัติงาน</t>
  </si>
  <si>
    <t>- ค่าก่อสร้างสิ่งสาธารณูปการ</t>
  </si>
  <si>
    <t>1. ก่อสร้างซุ้มเฉลิมพระเกียรติ</t>
  </si>
  <si>
    <t>โอนครั้งที่ 7,9</t>
  </si>
  <si>
    <t>โอนครั้งที่ 7</t>
  </si>
  <si>
    <t>- ครุภัณฑ์คอมพิวเตอร์</t>
  </si>
  <si>
    <t>1. จัดซื้อเครื่องคอมพิวเตอร์</t>
  </si>
  <si>
    <t>2. จัดซื้อเครื่องพิมพ์ชนิดเลเซอร์</t>
  </si>
  <si>
    <t>โอนครั้งที่ 6,10</t>
  </si>
  <si>
    <t>โอนครั้งที่ 3,5</t>
  </si>
  <si>
    <t>4. จัดซื้อวัสดุ/ครุภัณฑ์เพื่อเพิ่มประสิทธิภาพการปฏิบัติงาน</t>
  </si>
  <si>
    <t>- ครุภัณฑ์ไฟฟ้าและวิทยุ</t>
  </si>
  <si>
    <t>1. ติดตั้งระบบกระจายเสียงประชาสัมพันธ์เคลื่อนที่</t>
  </si>
  <si>
    <t>โอนครั้งที่ 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</si>
</sst>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-#,##0.00;\-#,##0.00"/>
    <numFmt numFmtId="188" formatCode="\+#,##0.00;#,##0.0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3.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.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0" fontId="38" fillId="0" borderId="12" xfId="0" applyFont="1" applyBorder="1" applyAlignment="1">
      <alignment/>
    </xf>
    <xf numFmtId="0" fontId="37" fillId="0" borderId="0" xfId="0" applyFont="1" applyBorder="1" applyAlignment="1">
      <alignment/>
    </xf>
    <xf numFmtId="49" fontId="37" fillId="0" borderId="0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0" xfId="0" applyFont="1" applyBorder="1" applyAlignment="1">
      <alignment/>
    </xf>
    <xf numFmtId="49" fontId="38" fillId="0" borderId="0" xfId="0" applyNumberFormat="1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49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7" xfId="0" applyFont="1" applyBorder="1" applyAlignment="1">
      <alignment/>
    </xf>
    <xf numFmtId="43" fontId="37" fillId="0" borderId="17" xfId="0" applyNumberFormat="1" applyFont="1" applyBorder="1" applyAlignment="1">
      <alignment/>
    </xf>
    <xf numFmtId="43" fontId="37" fillId="0" borderId="11" xfId="0" applyNumberFormat="1" applyFont="1" applyBorder="1" applyAlignment="1">
      <alignment/>
    </xf>
    <xf numFmtId="43" fontId="38" fillId="0" borderId="18" xfId="0" applyNumberFormat="1" applyFont="1" applyBorder="1" applyAlignment="1">
      <alignment/>
    </xf>
    <xf numFmtId="43" fontId="37" fillId="0" borderId="10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3" fontId="38" fillId="0" borderId="17" xfId="0" applyNumberFormat="1" applyFont="1" applyBorder="1" applyAlignment="1">
      <alignment/>
    </xf>
    <xf numFmtId="0" fontId="38" fillId="0" borderId="0" xfId="0" applyFont="1" applyBorder="1" applyAlignment="1">
      <alignment/>
    </xf>
    <xf numFmtId="43" fontId="38" fillId="0" borderId="0" xfId="0" applyNumberFormat="1" applyFont="1" applyBorder="1" applyAlignment="1">
      <alignment/>
    </xf>
    <xf numFmtId="43" fontId="38" fillId="0" borderId="19" xfId="0" applyNumberFormat="1" applyFont="1" applyBorder="1" applyAlignment="1">
      <alignment/>
    </xf>
    <xf numFmtId="0" fontId="37" fillId="0" borderId="19" xfId="0" applyFont="1" applyBorder="1" applyAlignment="1">
      <alignment/>
    </xf>
    <xf numFmtId="49" fontId="37" fillId="0" borderId="19" xfId="0" applyNumberFormat="1" applyFont="1" applyBorder="1" applyAlignment="1">
      <alignment/>
    </xf>
    <xf numFmtId="43" fontId="37" fillId="0" borderId="0" xfId="0" applyNumberFormat="1" applyFont="1" applyAlignment="1">
      <alignment/>
    </xf>
    <xf numFmtId="43" fontId="37" fillId="0" borderId="20" xfId="0" applyNumberFormat="1" applyFont="1" applyBorder="1" applyAlignment="1">
      <alignment/>
    </xf>
    <xf numFmtId="0" fontId="38" fillId="0" borderId="19" xfId="0" applyFont="1" applyBorder="1" applyAlignment="1">
      <alignment horizontal="center"/>
    </xf>
    <xf numFmtId="0" fontId="37" fillId="0" borderId="21" xfId="0" applyFont="1" applyBorder="1" applyAlignment="1">
      <alignment/>
    </xf>
    <xf numFmtId="43" fontId="37" fillId="0" borderId="19" xfId="0" applyNumberFormat="1" applyFont="1" applyBorder="1" applyAlignment="1">
      <alignment/>
    </xf>
    <xf numFmtId="43" fontId="37" fillId="0" borderId="15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8" fillId="0" borderId="19" xfId="0" applyFont="1" applyBorder="1" applyAlignment="1">
      <alignment horizontal="center"/>
    </xf>
    <xf numFmtId="43" fontId="37" fillId="0" borderId="0" xfId="0" applyNumberFormat="1" applyFont="1" applyBorder="1" applyAlignment="1">
      <alignment/>
    </xf>
    <xf numFmtId="0" fontId="38" fillId="0" borderId="19" xfId="0" applyFont="1" applyBorder="1" applyAlignment="1">
      <alignment horizontal="center"/>
    </xf>
    <xf numFmtId="43" fontId="38" fillId="0" borderId="22" xfId="0" applyNumberFormat="1" applyFont="1" applyBorder="1" applyAlignment="1">
      <alignment/>
    </xf>
    <xf numFmtId="187" fontId="37" fillId="0" borderId="17" xfId="0" applyNumberFormat="1" applyFont="1" applyBorder="1" applyAlignment="1">
      <alignment/>
    </xf>
    <xf numFmtId="188" fontId="37" fillId="0" borderId="17" xfId="0" applyNumberFormat="1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188" fontId="37" fillId="0" borderId="11" xfId="0" applyNumberFormat="1" applyFont="1" applyBorder="1" applyAlignment="1">
      <alignment/>
    </xf>
    <xf numFmtId="0" fontId="37" fillId="0" borderId="23" xfId="0" applyFont="1" applyBorder="1" applyAlignment="1">
      <alignment/>
    </xf>
    <xf numFmtId="43" fontId="37" fillId="0" borderId="23" xfId="0" applyNumberFormat="1" applyFont="1" applyBorder="1" applyAlignment="1">
      <alignment/>
    </xf>
    <xf numFmtId="43" fontId="37" fillId="0" borderId="24" xfId="0" applyNumberFormat="1" applyFont="1" applyBorder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8" fillId="0" borderId="25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38" fillId="0" borderId="2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zoomScalePageLayoutView="0" workbookViewId="0" topLeftCell="A1">
      <selection activeCell="D324" sqref="D324"/>
    </sheetView>
  </sheetViews>
  <sheetFormatPr defaultColWidth="9.140625" defaultRowHeight="15"/>
  <cols>
    <col min="1" max="2" width="2.28125" style="1" customWidth="1"/>
    <col min="3" max="3" width="2.28125" style="2" customWidth="1"/>
    <col min="4" max="4" width="62.8515625" style="1" customWidth="1"/>
    <col min="5" max="5" width="11.7109375" style="1" bestFit="1" customWidth="1"/>
    <col min="6" max="8" width="11.7109375" style="1" customWidth="1"/>
    <col min="9" max="9" width="14.140625" style="1" customWidth="1"/>
    <col min="10" max="16384" width="9.00390625" style="1" customWidth="1"/>
  </cols>
  <sheetData>
    <row r="1" spans="1:9" ht="19.5" customHeight="1">
      <c r="A1" s="73" t="s">
        <v>123</v>
      </c>
      <c r="B1" s="73"/>
      <c r="C1" s="73"/>
      <c r="D1" s="73"/>
      <c r="E1" s="73"/>
      <c r="F1" s="73"/>
      <c r="G1" s="73"/>
      <c r="H1" s="73"/>
      <c r="I1" s="73"/>
    </row>
    <row r="2" spans="1:9" ht="19.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9.5" customHeight="1">
      <c r="A3" s="74" t="s">
        <v>122</v>
      </c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64" t="s">
        <v>1</v>
      </c>
      <c r="B4" s="65"/>
      <c r="C4" s="65"/>
      <c r="D4" s="66"/>
      <c r="E4" s="3" t="s">
        <v>5</v>
      </c>
      <c r="F4" s="4" t="s">
        <v>7</v>
      </c>
      <c r="G4" s="3" t="s">
        <v>9</v>
      </c>
      <c r="H4" s="70" t="s">
        <v>11</v>
      </c>
      <c r="I4" s="70" t="s">
        <v>12</v>
      </c>
    </row>
    <row r="5" spans="1:9" ht="19.5" customHeight="1">
      <c r="A5" s="67"/>
      <c r="B5" s="68"/>
      <c r="C5" s="68"/>
      <c r="D5" s="69"/>
      <c r="E5" s="5" t="s">
        <v>6</v>
      </c>
      <c r="F5" s="6" t="s">
        <v>8</v>
      </c>
      <c r="G5" s="5" t="s">
        <v>10</v>
      </c>
      <c r="H5" s="71"/>
      <c r="I5" s="71"/>
    </row>
    <row r="6" spans="1:9" ht="19.5" customHeight="1">
      <c r="A6" s="60" t="s">
        <v>2</v>
      </c>
      <c r="B6" s="61"/>
      <c r="C6" s="61"/>
      <c r="D6" s="62"/>
      <c r="E6" s="18"/>
      <c r="F6" s="18"/>
      <c r="G6" s="18"/>
      <c r="H6" s="18"/>
      <c r="I6" s="18"/>
    </row>
    <row r="7" spans="1:9" ht="19.5" customHeight="1">
      <c r="A7" s="7" t="s">
        <v>3</v>
      </c>
      <c r="B7" s="8"/>
      <c r="C7" s="9"/>
      <c r="D7" s="10"/>
      <c r="E7" s="19"/>
      <c r="F7" s="19"/>
      <c r="G7" s="19"/>
      <c r="H7" s="19"/>
      <c r="I7" s="19"/>
    </row>
    <row r="8" spans="1:9" ht="19.5" customHeight="1">
      <c r="A8" s="11"/>
      <c r="B8" s="12" t="s">
        <v>4</v>
      </c>
      <c r="C8" s="9"/>
      <c r="D8" s="10"/>
      <c r="E8" s="19"/>
      <c r="F8" s="19"/>
      <c r="G8" s="19"/>
      <c r="H8" s="19"/>
      <c r="I8" s="19"/>
    </row>
    <row r="9" spans="1:9" ht="19.5" customHeight="1">
      <c r="A9" s="11"/>
      <c r="B9" s="8"/>
      <c r="C9" s="13" t="s">
        <v>4</v>
      </c>
      <c r="D9" s="10"/>
      <c r="E9" s="19"/>
      <c r="F9" s="19"/>
      <c r="G9" s="19"/>
      <c r="H9" s="19"/>
      <c r="I9" s="19"/>
    </row>
    <row r="10" spans="1:9" ht="19.5" customHeight="1">
      <c r="A10" s="11"/>
      <c r="B10" s="8"/>
      <c r="C10" s="9" t="s">
        <v>13</v>
      </c>
      <c r="D10" s="10"/>
      <c r="E10" s="20">
        <v>98000</v>
      </c>
      <c r="F10" s="20"/>
      <c r="G10" s="20">
        <v>24273</v>
      </c>
      <c r="H10" s="20">
        <f>E10+F10-G10</f>
        <v>73727</v>
      </c>
      <c r="I10" s="20"/>
    </row>
    <row r="11" spans="1:9" ht="19.5" customHeight="1">
      <c r="A11" s="11"/>
      <c r="B11" s="8"/>
      <c r="C11" s="9" t="s">
        <v>124</v>
      </c>
      <c r="D11" s="10"/>
      <c r="E11" s="20">
        <v>6903600</v>
      </c>
      <c r="F11" s="20"/>
      <c r="G11" s="20">
        <v>1696700</v>
      </c>
      <c r="H11" s="20">
        <f>E11+F11-G11</f>
        <v>5206900</v>
      </c>
      <c r="I11" s="20"/>
    </row>
    <row r="12" spans="1:9" ht="19.5" customHeight="1">
      <c r="A12" s="11"/>
      <c r="B12" s="8"/>
      <c r="C12" s="9" t="s">
        <v>125</v>
      </c>
      <c r="D12" s="10"/>
      <c r="E12" s="20">
        <v>768000</v>
      </c>
      <c r="F12" s="20"/>
      <c r="G12" s="20">
        <v>184000</v>
      </c>
      <c r="H12" s="20">
        <f>E12+F12-G12</f>
        <v>584000</v>
      </c>
      <c r="I12" s="20"/>
    </row>
    <row r="13" spans="1:9" ht="19.5" customHeight="1">
      <c r="A13" s="11"/>
      <c r="B13" s="8"/>
      <c r="C13" s="9" t="s">
        <v>20</v>
      </c>
      <c r="D13" s="10"/>
      <c r="E13" s="20">
        <v>126000</v>
      </c>
      <c r="F13" s="20"/>
      <c r="G13" s="20">
        <v>31500</v>
      </c>
      <c r="H13" s="20">
        <f>E13+F13-G13</f>
        <v>94500</v>
      </c>
      <c r="I13" s="20"/>
    </row>
    <row r="14" spans="1:9" ht="19.5" customHeight="1">
      <c r="A14" s="11"/>
      <c r="B14" s="8"/>
      <c r="C14" s="9" t="s">
        <v>21</v>
      </c>
      <c r="D14" s="10"/>
      <c r="E14" s="20">
        <v>200000</v>
      </c>
      <c r="F14" s="20"/>
      <c r="G14" s="20">
        <v>0</v>
      </c>
      <c r="H14" s="20">
        <f>E14+F14-G14</f>
        <v>200000</v>
      </c>
      <c r="I14" s="20"/>
    </row>
    <row r="15" spans="1:9" ht="19.5" customHeight="1">
      <c r="A15" s="11"/>
      <c r="B15" s="8"/>
      <c r="C15" s="9" t="s">
        <v>22</v>
      </c>
      <c r="D15" s="10"/>
      <c r="E15" s="20">
        <v>250840</v>
      </c>
      <c r="F15" s="20"/>
      <c r="G15" s="20">
        <v>0</v>
      </c>
      <c r="H15" s="20">
        <f>E15+F15-G15</f>
        <v>250840</v>
      </c>
      <c r="I15" s="20"/>
    </row>
    <row r="16" spans="1:9" ht="19.5" customHeight="1">
      <c r="A16" s="14"/>
      <c r="B16" s="15"/>
      <c r="C16" s="16" t="s">
        <v>23</v>
      </c>
      <c r="D16" s="17"/>
      <c r="E16" s="21">
        <v>158690</v>
      </c>
      <c r="F16" s="21"/>
      <c r="G16" s="21">
        <v>158690</v>
      </c>
      <c r="H16" s="20">
        <f>E16+F16-G16</f>
        <v>0</v>
      </c>
      <c r="I16" s="21"/>
    </row>
    <row r="17" spans="1:9" ht="19.5" customHeight="1">
      <c r="A17" s="54" t="s">
        <v>14</v>
      </c>
      <c r="B17" s="55"/>
      <c r="C17" s="55"/>
      <c r="D17" s="56"/>
      <c r="E17" s="22">
        <f>SUM(E10:E16)</f>
        <v>8505130</v>
      </c>
      <c r="F17" s="22">
        <f>SUM(F10:F16)</f>
        <v>0</v>
      </c>
      <c r="G17" s="22">
        <f>SUM(G10:G16)</f>
        <v>2095163</v>
      </c>
      <c r="H17" s="22">
        <f>SUM(H10:H16)</f>
        <v>6409967</v>
      </c>
      <c r="I17" s="22"/>
    </row>
    <row r="18" spans="1:9" ht="19.5" customHeight="1">
      <c r="A18" s="60" t="s">
        <v>75</v>
      </c>
      <c r="B18" s="61"/>
      <c r="C18" s="61"/>
      <c r="D18" s="62"/>
      <c r="E18" s="23"/>
      <c r="F18" s="23"/>
      <c r="G18" s="23"/>
      <c r="H18" s="23"/>
      <c r="I18" s="23"/>
    </row>
    <row r="19" spans="1:9" ht="19.5" customHeight="1">
      <c r="A19" s="7" t="s">
        <v>15</v>
      </c>
      <c r="B19" s="8"/>
      <c r="C19" s="9"/>
      <c r="D19" s="10"/>
      <c r="E19" s="20"/>
      <c r="F19" s="20"/>
      <c r="G19" s="20"/>
      <c r="H19" s="20"/>
      <c r="I19" s="20"/>
    </row>
    <row r="20" spans="1:9" ht="19.5" customHeight="1">
      <c r="A20" s="11"/>
      <c r="B20" s="12" t="s">
        <v>16</v>
      </c>
      <c r="C20" s="9"/>
      <c r="D20" s="10"/>
      <c r="E20" s="20"/>
      <c r="F20" s="20"/>
      <c r="G20" s="20"/>
      <c r="H20" s="20"/>
      <c r="I20" s="20"/>
    </row>
    <row r="21" spans="1:9" ht="19.5" customHeight="1">
      <c r="A21" s="11"/>
      <c r="B21" s="8"/>
      <c r="C21" s="13" t="s">
        <v>17</v>
      </c>
      <c r="D21" s="10"/>
      <c r="E21" s="20"/>
      <c r="F21" s="20"/>
      <c r="G21" s="20"/>
      <c r="H21" s="20"/>
      <c r="I21" s="20"/>
    </row>
    <row r="22" spans="1:9" ht="19.5" customHeight="1">
      <c r="A22" s="11"/>
      <c r="B22" s="8"/>
      <c r="C22" s="9" t="s">
        <v>18</v>
      </c>
      <c r="D22" s="10"/>
      <c r="E22" s="20">
        <v>514080</v>
      </c>
      <c r="F22" s="20"/>
      <c r="G22" s="20">
        <v>128520</v>
      </c>
      <c r="H22" s="20">
        <f>E22+F22-G22</f>
        <v>385560</v>
      </c>
      <c r="I22" s="20"/>
    </row>
    <row r="23" spans="1:9" ht="19.5" customHeight="1">
      <c r="A23" s="11"/>
      <c r="B23" s="8"/>
      <c r="C23" s="9" t="s">
        <v>27</v>
      </c>
      <c r="D23" s="10"/>
      <c r="E23" s="20">
        <v>42120</v>
      </c>
      <c r="F23" s="20"/>
      <c r="G23" s="20">
        <v>10530</v>
      </c>
      <c r="H23" s="20">
        <f>E23+F23-G23</f>
        <v>31590</v>
      </c>
      <c r="I23" s="20"/>
    </row>
    <row r="24" spans="1:9" ht="19.5" customHeight="1">
      <c r="A24" s="11"/>
      <c r="B24" s="8"/>
      <c r="C24" s="9" t="s">
        <v>28</v>
      </c>
      <c r="D24" s="10"/>
      <c r="E24" s="20">
        <v>42120</v>
      </c>
      <c r="F24" s="20"/>
      <c r="G24" s="20">
        <v>10530</v>
      </c>
      <c r="H24" s="20">
        <f>E24+F24-G24</f>
        <v>31590</v>
      </c>
      <c r="I24" s="20"/>
    </row>
    <row r="25" spans="1:9" ht="19.5" customHeight="1">
      <c r="A25" s="11"/>
      <c r="B25" s="8"/>
      <c r="C25" s="9" t="s">
        <v>29</v>
      </c>
      <c r="D25" s="10"/>
      <c r="E25" s="20">
        <v>86400</v>
      </c>
      <c r="F25" s="20"/>
      <c r="G25" s="20">
        <v>21600</v>
      </c>
      <c r="H25" s="20">
        <f>E25+F25-G25</f>
        <v>64800</v>
      </c>
      <c r="I25" s="20"/>
    </row>
    <row r="26" spans="1:9" ht="19.5" customHeight="1">
      <c r="A26" s="14"/>
      <c r="B26" s="15"/>
      <c r="C26" s="16" t="s">
        <v>30</v>
      </c>
      <c r="D26" s="17"/>
      <c r="E26" s="21">
        <v>1540800</v>
      </c>
      <c r="F26" s="21"/>
      <c r="G26" s="21">
        <v>385200</v>
      </c>
      <c r="H26" s="20">
        <f>E26+F26-G26</f>
        <v>1155600</v>
      </c>
      <c r="I26" s="21"/>
    </row>
    <row r="27" spans="1:9" ht="19.5" customHeight="1">
      <c r="A27" s="54" t="s">
        <v>19</v>
      </c>
      <c r="B27" s="55"/>
      <c r="C27" s="55"/>
      <c r="D27" s="56"/>
      <c r="E27" s="22">
        <f>SUM(E22:E26)</f>
        <v>2225520</v>
      </c>
      <c r="F27" s="22">
        <f>SUM(F22:F26)</f>
        <v>0</v>
      </c>
      <c r="G27" s="22">
        <f>SUM(G22:G26)</f>
        <v>556380</v>
      </c>
      <c r="H27" s="22">
        <f>SUM(H22:H26)</f>
        <v>1669140</v>
      </c>
      <c r="I27" s="22"/>
    </row>
    <row r="28" spans="1:9" ht="19.5" customHeight="1">
      <c r="A28" s="35"/>
      <c r="B28" s="35"/>
      <c r="C28" s="35"/>
      <c r="D28" s="35"/>
      <c r="E28" s="30"/>
      <c r="F28" s="30"/>
      <c r="G28" s="30"/>
      <c r="H28" s="30"/>
      <c r="I28" s="30"/>
    </row>
    <row r="29" spans="1:9" ht="20.25" customHeight="1">
      <c r="A29" s="72" t="s">
        <v>24</v>
      </c>
      <c r="B29" s="72"/>
      <c r="C29" s="72"/>
      <c r="D29" s="72"/>
      <c r="E29" s="72"/>
      <c r="F29" s="72"/>
      <c r="G29" s="72"/>
      <c r="H29" s="72"/>
      <c r="I29" s="72"/>
    </row>
    <row r="30" spans="1:9" ht="20.25" customHeight="1">
      <c r="A30" s="64" t="s">
        <v>1</v>
      </c>
      <c r="B30" s="65"/>
      <c r="C30" s="65"/>
      <c r="D30" s="66"/>
      <c r="E30" s="3" t="s">
        <v>5</v>
      </c>
      <c r="F30" s="4" t="s">
        <v>7</v>
      </c>
      <c r="G30" s="3" t="s">
        <v>9</v>
      </c>
      <c r="H30" s="70" t="s">
        <v>11</v>
      </c>
      <c r="I30" s="70" t="s">
        <v>12</v>
      </c>
    </row>
    <row r="31" spans="1:9" ht="20.25" customHeight="1">
      <c r="A31" s="67"/>
      <c r="B31" s="68"/>
      <c r="C31" s="68"/>
      <c r="D31" s="69"/>
      <c r="E31" s="5" t="s">
        <v>6</v>
      </c>
      <c r="F31" s="6" t="s">
        <v>8</v>
      </c>
      <c r="G31" s="5" t="s">
        <v>10</v>
      </c>
      <c r="H31" s="71"/>
      <c r="I31" s="71"/>
    </row>
    <row r="32" spans="1:9" ht="20.25" customHeight="1">
      <c r="A32" s="11"/>
      <c r="B32" s="8"/>
      <c r="C32" s="13" t="s">
        <v>25</v>
      </c>
      <c r="D32" s="10"/>
      <c r="E32" s="20"/>
      <c r="F32" s="20"/>
      <c r="G32" s="20"/>
      <c r="H32" s="20"/>
      <c r="I32" s="20"/>
    </row>
    <row r="33" spans="1:9" ht="20.25" customHeight="1">
      <c r="A33" s="11"/>
      <c r="B33" s="8"/>
      <c r="C33" s="9" t="s">
        <v>31</v>
      </c>
      <c r="D33" s="10"/>
      <c r="E33" s="20">
        <v>2425200</v>
      </c>
      <c r="F33" s="20"/>
      <c r="G33" s="20">
        <v>594630</v>
      </c>
      <c r="H33" s="20">
        <f>E33+F33-G33</f>
        <v>1830570</v>
      </c>
      <c r="I33" s="20"/>
    </row>
    <row r="34" spans="1:9" ht="20.25" customHeight="1">
      <c r="A34" s="11"/>
      <c r="B34" s="8"/>
      <c r="C34" s="9" t="s">
        <v>32</v>
      </c>
      <c r="D34" s="10"/>
      <c r="E34" s="20">
        <v>84000</v>
      </c>
      <c r="F34" s="20"/>
      <c r="G34" s="20">
        <v>21000</v>
      </c>
      <c r="H34" s="20">
        <f>E34+F34-G34</f>
        <v>63000</v>
      </c>
      <c r="I34" s="20"/>
    </row>
    <row r="35" spans="1:9" ht="20.25" customHeight="1">
      <c r="A35" s="11"/>
      <c r="B35" s="8"/>
      <c r="C35" s="9" t="s">
        <v>33</v>
      </c>
      <c r="D35" s="10"/>
      <c r="E35" s="20">
        <v>126000</v>
      </c>
      <c r="F35" s="20"/>
      <c r="G35" s="20">
        <v>31500</v>
      </c>
      <c r="H35" s="20">
        <f>E35+F35-G35</f>
        <v>94500</v>
      </c>
      <c r="I35" s="20"/>
    </row>
    <row r="36" spans="1:9" ht="20.25" customHeight="1">
      <c r="A36" s="11"/>
      <c r="B36" s="8"/>
      <c r="C36" s="9" t="s">
        <v>34</v>
      </c>
      <c r="D36" s="10"/>
      <c r="E36" s="20">
        <v>1074000</v>
      </c>
      <c r="F36" s="20"/>
      <c r="G36" s="20">
        <v>267180</v>
      </c>
      <c r="H36" s="20">
        <f>E36+F36-G36</f>
        <v>806820</v>
      </c>
      <c r="I36" s="20"/>
    </row>
    <row r="37" spans="1:9" ht="20.25" customHeight="1">
      <c r="A37" s="14"/>
      <c r="B37" s="15"/>
      <c r="C37" s="16" t="s">
        <v>35</v>
      </c>
      <c r="D37" s="17"/>
      <c r="E37" s="21">
        <v>93600</v>
      </c>
      <c r="F37" s="21"/>
      <c r="G37" s="21">
        <v>22530</v>
      </c>
      <c r="H37" s="20">
        <f>E37+F37-G37</f>
        <v>71070</v>
      </c>
      <c r="I37" s="21"/>
    </row>
    <row r="38" spans="1:9" ht="20.25" customHeight="1">
      <c r="A38" s="54" t="s">
        <v>26</v>
      </c>
      <c r="B38" s="55"/>
      <c r="C38" s="55"/>
      <c r="D38" s="56"/>
      <c r="E38" s="22">
        <f>SUM(E33:E37)</f>
        <v>3802800</v>
      </c>
      <c r="F38" s="22">
        <f>SUM(F33:F37)</f>
        <v>0</v>
      </c>
      <c r="G38" s="22">
        <f>SUM(G33:G37)</f>
        <v>936840</v>
      </c>
      <c r="H38" s="22">
        <f>SUM(H33:H37)</f>
        <v>2865960</v>
      </c>
      <c r="I38" s="22"/>
    </row>
    <row r="39" spans="1:9" ht="20.25" customHeight="1">
      <c r="A39" s="11"/>
      <c r="B39" s="12" t="s">
        <v>83</v>
      </c>
      <c r="C39" s="9"/>
      <c r="D39" s="10"/>
      <c r="E39" s="19"/>
      <c r="F39" s="19"/>
      <c r="G39" s="19"/>
      <c r="H39" s="19"/>
      <c r="I39" s="19"/>
    </row>
    <row r="40" spans="1:9" ht="20.25" customHeight="1">
      <c r="A40" s="11"/>
      <c r="B40" s="8"/>
      <c r="C40" s="13" t="s">
        <v>36</v>
      </c>
      <c r="D40" s="10"/>
      <c r="E40" s="19"/>
      <c r="F40" s="19"/>
      <c r="G40" s="19"/>
      <c r="H40" s="19"/>
      <c r="I40" s="19"/>
    </row>
    <row r="41" spans="1:9" ht="20.25" customHeight="1">
      <c r="A41" s="11"/>
      <c r="B41" s="8"/>
      <c r="C41" s="9" t="s">
        <v>37</v>
      </c>
      <c r="D41" s="10"/>
      <c r="E41" s="20">
        <v>200000</v>
      </c>
      <c r="F41" s="20"/>
      <c r="G41" s="20">
        <v>0</v>
      </c>
      <c r="H41" s="20">
        <f>E41+F41-G41</f>
        <v>200000</v>
      </c>
      <c r="I41" s="20"/>
    </row>
    <row r="42" spans="1:9" ht="20.25" customHeight="1">
      <c r="A42" s="11"/>
      <c r="B42" s="8"/>
      <c r="C42" s="9" t="s">
        <v>38</v>
      </c>
      <c r="D42" s="10"/>
      <c r="E42" s="20">
        <v>10000</v>
      </c>
      <c r="F42" s="20"/>
      <c r="G42" s="20">
        <v>0</v>
      </c>
      <c r="H42" s="20">
        <f>E42+F42-G42</f>
        <v>10000</v>
      </c>
      <c r="I42" s="20"/>
    </row>
    <row r="43" spans="1:9" ht="20.25" customHeight="1">
      <c r="A43" s="11"/>
      <c r="B43" s="8"/>
      <c r="C43" s="9" t="s">
        <v>39</v>
      </c>
      <c r="D43" s="10"/>
      <c r="E43" s="20">
        <v>138000</v>
      </c>
      <c r="F43" s="20"/>
      <c r="G43" s="20">
        <v>19500</v>
      </c>
      <c r="H43" s="20">
        <f>E43+F43-G43</f>
        <v>118500</v>
      </c>
      <c r="I43" s="20"/>
    </row>
    <row r="44" spans="1:9" ht="20.25" customHeight="1">
      <c r="A44" s="11"/>
      <c r="B44" s="8"/>
      <c r="C44" s="9" t="s">
        <v>40</v>
      </c>
      <c r="D44" s="10"/>
      <c r="E44" s="20">
        <v>40000</v>
      </c>
      <c r="F44" s="20"/>
      <c r="G44" s="20">
        <v>2130</v>
      </c>
      <c r="H44" s="20">
        <f>E44+F44-G44</f>
        <v>37870</v>
      </c>
      <c r="I44" s="20"/>
    </row>
    <row r="45" spans="1:9" ht="20.25" customHeight="1">
      <c r="A45" s="54" t="s">
        <v>45</v>
      </c>
      <c r="B45" s="55"/>
      <c r="C45" s="55"/>
      <c r="D45" s="56"/>
      <c r="E45" s="22">
        <f>SUM(E41:E44)</f>
        <v>388000</v>
      </c>
      <c r="F45" s="22">
        <f>SUM(F41:F44)</f>
        <v>0</v>
      </c>
      <c r="G45" s="22">
        <f>SUM(G41:G44)</f>
        <v>21630</v>
      </c>
      <c r="H45" s="22">
        <f>SUM(H41:H44)</f>
        <v>366370</v>
      </c>
      <c r="I45" s="22"/>
    </row>
    <row r="46" spans="1:9" ht="20.25" customHeight="1">
      <c r="A46" s="11"/>
      <c r="B46" s="8"/>
      <c r="C46" s="13" t="s">
        <v>41</v>
      </c>
      <c r="D46" s="10"/>
      <c r="E46" s="20"/>
      <c r="F46" s="20"/>
      <c r="G46" s="20"/>
      <c r="H46" s="20"/>
      <c r="I46" s="20"/>
    </row>
    <row r="47" spans="1:9" ht="20.25" customHeight="1">
      <c r="A47" s="11"/>
      <c r="B47" s="8"/>
      <c r="C47" s="9" t="s">
        <v>42</v>
      </c>
      <c r="D47" s="10"/>
      <c r="E47" s="20">
        <v>320000</v>
      </c>
      <c r="F47" s="20"/>
      <c r="G47" s="20">
        <v>57625.17</v>
      </c>
      <c r="H47" s="20">
        <f>E47+F47-G47</f>
        <v>262374.83</v>
      </c>
      <c r="I47" s="20"/>
    </row>
    <row r="48" spans="1:9" ht="20.25" customHeight="1">
      <c r="A48" s="11"/>
      <c r="B48" s="8"/>
      <c r="C48" s="9" t="s">
        <v>43</v>
      </c>
      <c r="D48" s="10"/>
      <c r="E48" s="20">
        <v>185000</v>
      </c>
      <c r="F48" s="20"/>
      <c r="G48" s="20">
        <v>0</v>
      </c>
      <c r="H48" s="20">
        <f aca="true" t="shared" si="0" ref="H48:H53">E48+F48-G48</f>
        <v>185000</v>
      </c>
      <c r="I48" s="20"/>
    </row>
    <row r="49" spans="1:9" ht="20.25" customHeight="1">
      <c r="A49" s="11"/>
      <c r="B49" s="8"/>
      <c r="C49" s="9" t="s">
        <v>44</v>
      </c>
      <c r="D49" s="10"/>
      <c r="E49" s="20"/>
      <c r="F49" s="20"/>
      <c r="G49" s="20"/>
      <c r="H49" s="20"/>
      <c r="I49" s="20"/>
    </row>
    <row r="50" spans="1:9" ht="20.25" customHeight="1">
      <c r="A50" s="11"/>
      <c r="B50" s="8"/>
      <c r="C50" s="9"/>
      <c r="D50" s="10" t="s">
        <v>80</v>
      </c>
      <c r="E50" s="20">
        <v>200000</v>
      </c>
      <c r="F50" s="20"/>
      <c r="G50" s="20">
        <v>9870</v>
      </c>
      <c r="H50" s="20">
        <f t="shared" si="0"/>
        <v>190130</v>
      </c>
      <c r="I50" s="20"/>
    </row>
    <row r="51" spans="1:9" ht="20.25" customHeight="1">
      <c r="A51" s="11"/>
      <c r="B51" s="8"/>
      <c r="C51" s="9"/>
      <c r="D51" s="10" t="s">
        <v>116</v>
      </c>
      <c r="E51" s="20">
        <v>20000</v>
      </c>
      <c r="F51" s="20"/>
      <c r="G51" s="20">
        <v>0</v>
      </c>
      <c r="H51" s="20">
        <f t="shared" si="0"/>
        <v>20000</v>
      </c>
      <c r="I51" s="20"/>
    </row>
    <row r="52" spans="1:9" ht="20.25" customHeight="1">
      <c r="A52" s="11"/>
      <c r="B52" s="8"/>
      <c r="C52" s="9"/>
      <c r="D52" s="10" t="s">
        <v>126</v>
      </c>
      <c r="E52" s="20">
        <v>50000</v>
      </c>
      <c r="F52" s="20"/>
      <c r="G52" s="20">
        <v>0</v>
      </c>
      <c r="H52" s="20">
        <f t="shared" si="0"/>
        <v>50000</v>
      </c>
      <c r="I52" s="20"/>
    </row>
    <row r="53" spans="1:9" ht="20.25" customHeight="1">
      <c r="A53" s="14"/>
      <c r="B53" s="15"/>
      <c r="C53" s="16"/>
      <c r="D53" s="17" t="s">
        <v>118</v>
      </c>
      <c r="E53" s="21">
        <v>2000</v>
      </c>
      <c r="F53" s="21"/>
      <c r="G53" s="21">
        <v>1000</v>
      </c>
      <c r="H53" s="21">
        <f t="shared" si="0"/>
        <v>1000</v>
      </c>
      <c r="I53" s="21"/>
    </row>
    <row r="54" spans="1:9" ht="20.25" customHeight="1">
      <c r="A54" s="15"/>
      <c r="B54" s="15"/>
      <c r="C54" s="16"/>
      <c r="D54" s="15"/>
      <c r="E54" s="38"/>
      <c r="F54" s="38"/>
      <c r="G54" s="38"/>
      <c r="H54" s="38"/>
      <c r="I54" s="38"/>
    </row>
    <row r="55" spans="1:9" ht="19.5" customHeight="1">
      <c r="A55" s="72" t="s">
        <v>47</v>
      </c>
      <c r="B55" s="72"/>
      <c r="C55" s="72"/>
      <c r="D55" s="72"/>
      <c r="E55" s="72"/>
      <c r="F55" s="72"/>
      <c r="G55" s="72"/>
      <c r="H55" s="72"/>
      <c r="I55" s="72"/>
    </row>
    <row r="56" spans="1:9" ht="19.5" customHeight="1">
      <c r="A56" s="64" t="s">
        <v>1</v>
      </c>
      <c r="B56" s="65"/>
      <c r="C56" s="65"/>
      <c r="D56" s="66"/>
      <c r="E56" s="3" t="s">
        <v>5</v>
      </c>
      <c r="F56" s="4" t="s">
        <v>7</v>
      </c>
      <c r="G56" s="3" t="s">
        <v>9</v>
      </c>
      <c r="H56" s="70" t="s">
        <v>11</v>
      </c>
      <c r="I56" s="70" t="s">
        <v>12</v>
      </c>
    </row>
    <row r="57" spans="1:9" ht="19.5" customHeight="1">
      <c r="A57" s="67"/>
      <c r="B57" s="68"/>
      <c r="C57" s="68"/>
      <c r="D57" s="69"/>
      <c r="E57" s="5" t="s">
        <v>6</v>
      </c>
      <c r="F57" s="6" t="s">
        <v>8</v>
      </c>
      <c r="G57" s="5" t="s">
        <v>10</v>
      </c>
      <c r="H57" s="71"/>
      <c r="I57" s="71"/>
    </row>
    <row r="58" spans="1:9" ht="19.5" customHeight="1">
      <c r="A58" s="11"/>
      <c r="B58" s="8"/>
      <c r="C58" s="9"/>
      <c r="D58" s="36" t="s">
        <v>127</v>
      </c>
      <c r="E58" s="20">
        <v>20000</v>
      </c>
      <c r="F58" s="20"/>
      <c r="G58" s="20">
        <v>0</v>
      </c>
      <c r="H58" s="20">
        <f>E58+F58-G58</f>
        <v>20000</v>
      </c>
      <c r="I58" s="20"/>
    </row>
    <row r="59" spans="1:9" ht="19.5" customHeight="1">
      <c r="A59" s="11"/>
      <c r="B59" s="8"/>
      <c r="C59" s="9"/>
      <c r="D59" s="10" t="s">
        <v>128</v>
      </c>
      <c r="E59" s="20">
        <v>10000</v>
      </c>
      <c r="F59" s="20"/>
      <c r="G59" s="20">
        <v>0</v>
      </c>
      <c r="H59" s="20">
        <f aca="true" t="shared" si="1" ref="H59:H66">E59+F59-G59</f>
        <v>10000</v>
      </c>
      <c r="I59" s="20"/>
    </row>
    <row r="60" spans="1:9" ht="19.5" customHeight="1">
      <c r="A60" s="11"/>
      <c r="B60" s="8"/>
      <c r="C60" s="9"/>
      <c r="D60" s="10" t="s">
        <v>129</v>
      </c>
      <c r="E60" s="20"/>
      <c r="F60" s="20"/>
      <c r="G60" s="20"/>
      <c r="H60" s="20"/>
      <c r="I60" s="20"/>
    </row>
    <row r="61" spans="1:9" ht="19.5" customHeight="1">
      <c r="A61" s="11"/>
      <c r="B61" s="8"/>
      <c r="C61" s="9"/>
      <c r="D61" s="10" t="s">
        <v>130</v>
      </c>
      <c r="E61" s="20">
        <v>20000</v>
      </c>
      <c r="F61" s="20"/>
      <c r="G61" s="20">
        <v>0</v>
      </c>
      <c r="H61" s="20">
        <f t="shared" si="1"/>
        <v>20000</v>
      </c>
      <c r="I61" s="20"/>
    </row>
    <row r="62" spans="1:9" ht="19.5" customHeight="1">
      <c r="A62" s="11"/>
      <c r="B62" s="8"/>
      <c r="C62" s="9"/>
      <c r="D62" s="10" t="s">
        <v>131</v>
      </c>
      <c r="E62" s="20"/>
      <c r="F62" s="20"/>
      <c r="G62" s="20"/>
      <c r="H62" s="20"/>
      <c r="I62" s="20"/>
    </row>
    <row r="63" spans="1:9" ht="19.5" customHeight="1">
      <c r="A63" s="11"/>
      <c r="B63" s="8"/>
      <c r="C63" s="9"/>
      <c r="D63" s="10" t="s">
        <v>132</v>
      </c>
      <c r="E63" s="20">
        <v>30000</v>
      </c>
      <c r="F63" s="20"/>
      <c r="G63" s="20">
        <v>0</v>
      </c>
      <c r="H63" s="20">
        <f t="shared" si="1"/>
        <v>30000</v>
      </c>
      <c r="I63" s="20"/>
    </row>
    <row r="64" spans="1:9" ht="19.5" customHeight="1">
      <c r="A64" s="11"/>
      <c r="B64" s="8"/>
      <c r="C64" s="9"/>
      <c r="D64" s="10" t="s">
        <v>117</v>
      </c>
      <c r="E64" s="20">
        <v>20000</v>
      </c>
      <c r="F64" s="20"/>
      <c r="G64" s="20">
        <v>0</v>
      </c>
      <c r="H64" s="20">
        <f t="shared" si="1"/>
        <v>20000</v>
      </c>
      <c r="I64" s="20"/>
    </row>
    <row r="65" spans="1:9" ht="19.5" customHeight="1">
      <c r="A65" s="11"/>
      <c r="B65" s="8"/>
      <c r="C65" s="9"/>
      <c r="D65" s="10" t="s">
        <v>133</v>
      </c>
      <c r="E65" s="20"/>
      <c r="F65" s="20"/>
      <c r="G65" s="20"/>
      <c r="H65" s="20"/>
      <c r="I65" s="20"/>
    </row>
    <row r="66" spans="1:9" ht="19.5" customHeight="1">
      <c r="A66" s="11"/>
      <c r="B66" s="8"/>
      <c r="C66" s="9" t="s">
        <v>48</v>
      </c>
      <c r="D66" s="10"/>
      <c r="E66" s="20">
        <v>200000</v>
      </c>
      <c r="F66" s="20"/>
      <c r="G66" s="20">
        <v>34028.06</v>
      </c>
      <c r="H66" s="20">
        <f t="shared" si="1"/>
        <v>165971.94</v>
      </c>
      <c r="I66" s="20"/>
    </row>
    <row r="67" spans="1:9" ht="19.5" customHeight="1">
      <c r="A67" s="54" t="s">
        <v>46</v>
      </c>
      <c r="B67" s="55"/>
      <c r="C67" s="55"/>
      <c r="D67" s="56"/>
      <c r="E67" s="22">
        <f>SUM(E47:E66)</f>
        <v>1077000</v>
      </c>
      <c r="F67" s="22">
        <f>SUM(F47:F66)</f>
        <v>0</v>
      </c>
      <c r="G67" s="22">
        <f>SUM(G47:G66)</f>
        <v>102523.23</v>
      </c>
      <c r="H67" s="22">
        <f>SUM(H47:H66)</f>
        <v>974476.77</v>
      </c>
      <c r="I67" s="22"/>
    </row>
    <row r="68" spans="1:9" ht="19.5" customHeight="1">
      <c r="A68" s="11"/>
      <c r="B68" s="8"/>
      <c r="C68" s="13" t="s">
        <v>49</v>
      </c>
      <c r="D68" s="10"/>
      <c r="E68" s="19"/>
      <c r="F68" s="19"/>
      <c r="G68" s="19"/>
      <c r="H68" s="19"/>
      <c r="I68" s="19"/>
    </row>
    <row r="69" spans="1:9" ht="19.5" customHeight="1">
      <c r="A69" s="11"/>
      <c r="B69" s="8"/>
      <c r="C69" s="9" t="s">
        <v>50</v>
      </c>
      <c r="D69" s="10"/>
      <c r="E69" s="20">
        <v>100000</v>
      </c>
      <c r="F69" s="20"/>
      <c r="G69" s="20">
        <v>37728</v>
      </c>
      <c r="H69" s="20">
        <f>E69+F69-G69</f>
        <v>62272</v>
      </c>
      <c r="I69" s="20"/>
    </row>
    <row r="70" spans="1:9" ht="19.5" customHeight="1">
      <c r="A70" s="11"/>
      <c r="B70" s="8"/>
      <c r="C70" s="9" t="s">
        <v>51</v>
      </c>
      <c r="D70" s="10"/>
      <c r="E70" s="20">
        <v>120000</v>
      </c>
      <c r="F70" s="20"/>
      <c r="G70" s="20">
        <v>64800</v>
      </c>
      <c r="H70" s="20">
        <f>E70+F70-G70</f>
        <v>55200</v>
      </c>
      <c r="I70" s="20"/>
    </row>
    <row r="71" spans="1:9" ht="19.5" customHeight="1">
      <c r="A71" s="11"/>
      <c r="B71" s="8"/>
      <c r="C71" s="9" t="s">
        <v>52</v>
      </c>
      <c r="D71" s="10"/>
      <c r="E71" s="20">
        <v>100000</v>
      </c>
      <c r="F71" s="20"/>
      <c r="G71" s="20">
        <v>0</v>
      </c>
      <c r="H71" s="20">
        <f>E71+F71-G71</f>
        <v>100000</v>
      </c>
      <c r="I71" s="20"/>
    </row>
    <row r="72" spans="1:9" ht="19.5" customHeight="1">
      <c r="A72" s="11"/>
      <c r="B72" s="8"/>
      <c r="C72" s="9" t="s">
        <v>53</v>
      </c>
      <c r="D72" s="10"/>
      <c r="E72" s="20">
        <v>400000</v>
      </c>
      <c r="F72" s="20"/>
      <c r="G72" s="20">
        <v>38680</v>
      </c>
      <c r="H72" s="20">
        <f>E72+F72-G72</f>
        <v>361320</v>
      </c>
      <c r="I72" s="20"/>
    </row>
    <row r="73" spans="1:9" ht="19.5" customHeight="1">
      <c r="A73" s="11"/>
      <c r="B73" s="8"/>
      <c r="C73" s="9" t="s">
        <v>54</v>
      </c>
      <c r="D73" s="10"/>
      <c r="E73" s="20">
        <v>60000</v>
      </c>
      <c r="F73" s="20"/>
      <c r="G73" s="20">
        <v>0</v>
      </c>
      <c r="H73" s="20">
        <f>E73+F73-G73</f>
        <v>60000</v>
      </c>
      <c r="I73" s="20"/>
    </row>
    <row r="74" spans="1:9" ht="19.5" customHeight="1">
      <c r="A74" s="54" t="s">
        <v>62</v>
      </c>
      <c r="B74" s="55"/>
      <c r="C74" s="55"/>
      <c r="D74" s="56"/>
      <c r="E74" s="22">
        <f>SUM(E69:E73)</f>
        <v>780000</v>
      </c>
      <c r="F74" s="22">
        <f>SUM(F69:F73)</f>
        <v>0</v>
      </c>
      <c r="G74" s="22">
        <f>SUM(G69:G73)</f>
        <v>141208</v>
      </c>
      <c r="H74" s="22">
        <f>SUM(H69:H73)</f>
        <v>638792</v>
      </c>
      <c r="I74" s="22"/>
    </row>
    <row r="75" spans="1:9" ht="19.5" customHeight="1">
      <c r="A75" s="11"/>
      <c r="B75" s="8"/>
      <c r="C75" s="13" t="s">
        <v>55</v>
      </c>
      <c r="D75" s="10"/>
      <c r="E75" s="20"/>
      <c r="F75" s="20"/>
      <c r="G75" s="20"/>
      <c r="H75" s="20"/>
      <c r="I75" s="20"/>
    </row>
    <row r="76" spans="1:9" ht="19.5" customHeight="1">
      <c r="A76" s="11"/>
      <c r="B76" s="8"/>
      <c r="C76" s="9" t="s">
        <v>56</v>
      </c>
      <c r="D76" s="10"/>
      <c r="E76" s="20">
        <v>300000</v>
      </c>
      <c r="F76" s="20"/>
      <c r="G76" s="20">
        <v>41167.63</v>
      </c>
      <c r="H76" s="20">
        <f>E76+F76-G76</f>
        <v>258832.37</v>
      </c>
      <c r="I76" s="20"/>
    </row>
    <row r="77" spans="1:9" ht="19.5" customHeight="1">
      <c r="A77" s="11"/>
      <c r="B77" s="8"/>
      <c r="C77" s="9" t="s">
        <v>57</v>
      </c>
      <c r="D77" s="10"/>
      <c r="E77" s="20">
        <v>12000</v>
      </c>
      <c r="F77" s="20"/>
      <c r="G77" s="20">
        <v>2850.9</v>
      </c>
      <c r="H77" s="20">
        <f>E77+F77-G77</f>
        <v>9149.1</v>
      </c>
      <c r="I77" s="20"/>
    </row>
    <row r="78" spans="1:9" ht="19.5" customHeight="1">
      <c r="A78" s="11"/>
      <c r="B78" s="8"/>
      <c r="C78" s="9" t="s">
        <v>58</v>
      </c>
      <c r="D78" s="10"/>
      <c r="E78" s="20">
        <v>12000</v>
      </c>
      <c r="F78" s="20"/>
      <c r="G78" s="20">
        <v>701.92</v>
      </c>
      <c r="H78" s="20">
        <f>E78+F78-G78</f>
        <v>11298.08</v>
      </c>
      <c r="I78" s="20"/>
    </row>
    <row r="79" spans="1:9" ht="19.5" customHeight="1">
      <c r="A79" s="11"/>
      <c r="B79" s="8"/>
      <c r="C79" s="9" t="s">
        <v>59</v>
      </c>
      <c r="D79" s="10"/>
      <c r="E79" s="20">
        <v>10000</v>
      </c>
      <c r="F79" s="20"/>
      <c r="G79" s="20">
        <v>1200</v>
      </c>
      <c r="H79" s="20">
        <f>E79+F79-G79</f>
        <v>8800</v>
      </c>
      <c r="I79" s="20"/>
    </row>
    <row r="80" spans="1:9" ht="19.5" customHeight="1">
      <c r="A80" s="11"/>
      <c r="B80" s="8"/>
      <c r="C80" s="9" t="s">
        <v>60</v>
      </c>
      <c r="D80" s="10"/>
      <c r="E80" s="20">
        <v>72000</v>
      </c>
      <c r="F80" s="20"/>
      <c r="G80" s="20">
        <v>14380.8</v>
      </c>
      <c r="H80" s="20">
        <f>E80+F80-G80</f>
        <v>57619.2</v>
      </c>
      <c r="I80" s="20"/>
    </row>
    <row r="81" spans="1:9" ht="19.5" customHeight="1">
      <c r="A81" s="54" t="s">
        <v>61</v>
      </c>
      <c r="B81" s="55"/>
      <c r="C81" s="55"/>
      <c r="D81" s="56"/>
      <c r="E81" s="22">
        <f>SUM(E76:E80)</f>
        <v>406000</v>
      </c>
      <c r="F81" s="22">
        <f>SUM(F76:F80)</f>
        <v>0</v>
      </c>
      <c r="G81" s="22">
        <f>SUM(G76:G80)</f>
        <v>60301.25</v>
      </c>
      <c r="H81" s="22">
        <f>SUM(H76:H80)</f>
        <v>345698.75</v>
      </c>
      <c r="I81" s="22"/>
    </row>
    <row r="82" ht="19.5" customHeight="1"/>
    <row r="83" spans="1:9" ht="19.5" customHeight="1">
      <c r="A83" s="72" t="s">
        <v>63</v>
      </c>
      <c r="B83" s="72"/>
      <c r="C83" s="72"/>
      <c r="D83" s="72"/>
      <c r="E83" s="72"/>
      <c r="F83" s="72"/>
      <c r="G83" s="72"/>
      <c r="H83" s="72"/>
      <c r="I83" s="72"/>
    </row>
    <row r="84" spans="1:9" ht="19.5" customHeight="1">
      <c r="A84" s="64" t="s">
        <v>1</v>
      </c>
      <c r="B84" s="65"/>
      <c r="C84" s="65"/>
      <c r="D84" s="66"/>
      <c r="E84" s="3" t="s">
        <v>5</v>
      </c>
      <c r="F84" s="4" t="s">
        <v>7</v>
      </c>
      <c r="G84" s="3" t="s">
        <v>9</v>
      </c>
      <c r="H84" s="70" t="s">
        <v>11</v>
      </c>
      <c r="I84" s="70" t="s">
        <v>12</v>
      </c>
    </row>
    <row r="85" spans="1:9" ht="19.5" customHeight="1">
      <c r="A85" s="67"/>
      <c r="B85" s="68"/>
      <c r="C85" s="68"/>
      <c r="D85" s="69"/>
      <c r="E85" s="5" t="s">
        <v>6</v>
      </c>
      <c r="F85" s="6" t="s">
        <v>8</v>
      </c>
      <c r="G85" s="5" t="s">
        <v>10</v>
      </c>
      <c r="H85" s="71"/>
      <c r="I85" s="71"/>
    </row>
    <row r="86" spans="1:9" ht="19.5" customHeight="1">
      <c r="A86" s="11"/>
      <c r="B86" s="12" t="s">
        <v>67</v>
      </c>
      <c r="C86" s="13"/>
      <c r="D86" s="10"/>
      <c r="E86" s="19"/>
      <c r="F86" s="19"/>
      <c r="G86" s="19"/>
      <c r="H86" s="19"/>
      <c r="I86" s="19"/>
    </row>
    <row r="87" spans="1:9" ht="19.5" customHeight="1">
      <c r="A87" s="11"/>
      <c r="B87" s="12"/>
      <c r="C87" s="13" t="s">
        <v>68</v>
      </c>
      <c r="D87" s="10"/>
      <c r="E87" s="19"/>
      <c r="F87" s="19"/>
      <c r="G87" s="19"/>
      <c r="H87" s="19"/>
      <c r="I87" s="19"/>
    </row>
    <row r="88" spans="1:9" ht="19.5" customHeight="1">
      <c r="A88" s="11"/>
      <c r="B88" s="8"/>
      <c r="C88" s="9" t="s">
        <v>69</v>
      </c>
      <c r="D88" s="10"/>
      <c r="E88" s="20">
        <v>25000</v>
      </c>
      <c r="F88" s="20"/>
      <c r="G88" s="20">
        <v>0</v>
      </c>
      <c r="H88" s="20">
        <f>E88+F88-G88</f>
        <v>25000</v>
      </c>
      <c r="I88" s="20"/>
    </row>
    <row r="89" spans="1:9" ht="19.5" customHeight="1">
      <c r="A89" s="54" t="s">
        <v>73</v>
      </c>
      <c r="B89" s="55"/>
      <c r="C89" s="55"/>
      <c r="D89" s="56"/>
      <c r="E89" s="22">
        <f>SUM(E87:E88)</f>
        <v>25000</v>
      </c>
      <c r="F89" s="22">
        <f>SUM(F87:F88)</f>
        <v>0</v>
      </c>
      <c r="G89" s="22">
        <f>SUM(G87:G88)</f>
        <v>0</v>
      </c>
      <c r="H89" s="22">
        <f>SUM(H87:H88)</f>
        <v>25000</v>
      </c>
      <c r="I89" s="22"/>
    </row>
    <row r="90" spans="1:9" ht="19.5" customHeight="1">
      <c r="A90" s="24"/>
      <c r="B90" s="28" t="s">
        <v>70</v>
      </c>
      <c r="C90" s="25"/>
      <c r="D90" s="26"/>
      <c r="E90" s="27"/>
      <c r="F90" s="27"/>
      <c r="G90" s="27"/>
      <c r="H90" s="27"/>
      <c r="I90" s="27"/>
    </row>
    <row r="91" spans="1:9" ht="19.5" customHeight="1">
      <c r="A91" s="11"/>
      <c r="B91" s="8"/>
      <c r="C91" s="13" t="s">
        <v>71</v>
      </c>
      <c r="D91" s="10"/>
      <c r="E91" s="20"/>
      <c r="F91" s="20"/>
      <c r="G91" s="20"/>
      <c r="H91" s="20"/>
      <c r="I91" s="20"/>
    </row>
    <row r="92" spans="1:9" ht="19.5" customHeight="1">
      <c r="A92" s="11"/>
      <c r="B92" s="8"/>
      <c r="C92" s="9" t="s">
        <v>72</v>
      </c>
      <c r="D92" s="10"/>
      <c r="E92" s="20">
        <v>18000</v>
      </c>
      <c r="F92" s="20"/>
      <c r="G92" s="20">
        <v>18000</v>
      </c>
      <c r="H92" s="20">
        <f>E92+F92-G92</f>
        <v>0</v>
      </c>
      <c r="I92" s="20"/>
    </row>
    <row r="93" spans="1:9" ht="19.5" customHeight="1">
      <c r="A93" s="54" t="s">
        <v>74</v>
      </c>
      <c r="B93" s="55"/>
      <c r="C93" s="55"/>
      <c r="D93" s="56"/>
      <c r="E93" s="22">
        <f>SUM(E91:E92)</f>
        <v>18000</v>
      </c>
      <c r="F93" s="22">
        <f>SUM(F91:F92)</f>
        <v>0</v>
      </c>
      <c r="G93" s="22">
        <f>SUM(G91:G92)</f>
        <v>18000</v>
      </c>
      <c r="H93" s="22">
        <f>SUM(H91:H92)</f>
        <v>0</v>
      </c>
      <c r="I93" s="22"/>
    </row>
    <row r="94" spans="1:9" ht="19.5" customHeight="1">
      <c r="A94" s="7" t="s">
        <v>76</v>
      </c>
      <c r="B94" s="8"/>
      <c r="C94" s="9"/>
      <c r="D94" s="10"/>
      <c r="E94" s="20"/>
      <c r="F94" s="20"/>
      <c r="G94" s="20"/>
      <c r="H94" s="20"/>
      <c r="I94" s="20"/>
    </row>
    <row r="95" spans="1:9" ht="19.5" customHeight="1">
      <c r="A95" s="11"/>
      <c r="B95" s="12" t="s">
        <v>16</v>
      </c>
      <c r="C95" s="9"/>
      <c r="D95" s="10"/>
      <c r="E95" s="20"/>
      <c r="F95" s="20"/>
      <c r="G95" s="20"/>
      <c r="H95" s="20"/>
      <c r="I95" s="20"/>
    </row>
    <row r="96" spans="1:9" ht="19.5" customHeight="1">
      <c r="A96" s="11"/>
      <c r="B96" s="8"/>
      <c r="C96" s="13" t="s">
        <v>25</v>
      </c>
      <c r="D96" s="10"/>
      <c r="E96" s="20"/>
      <c r="F96" s="20"/>
      <c r="G96" s="20"/>
      <c r="H96" s="20"/>
      <c r="I96" s="20"/>
    </row>
    <row r="97" spans="1:9" ht="19.5" customHeight="1">
      <c r="A97" s="11"/>
      <c r="B97" s="8"/>
      <c r="C97" s="9" t="s">
        <v>31</v>
      </c>
      <c r="D97" s="10"/>
      <c r="E97" s="20">
        <v>1224420</v>
      </c>
      <c r="F97" s="20"/>
      <c r="G97" s="20">
        <v>300210</v>
      </c>
      <c r="H97" s="20">
        <f>E97+F97-G97</f>
        <v>924210</v>
      </c>
      <c r="I97" s="20"/>
    </row>
    <row r="98" spans="1:9" ht="19.5" customHeight="1">
      <c r="A98" s="11"/>
      <c r="B98" s="8"/>
      <c r="C98" s="9" t="s">
        <v>33</v>
      </c>
      <c r="D98" s="10"/>
      <c r="E98" s="20">
        <v>42000</v>
      </c>
      <c r="F98" s="20"/>
      <c r="G98" s="20">
        <v>10500</v>
      </c>
      <c r="H98" s="20">
        <f>E98+F98-G98</f>
        <v>31500</v>
      </c>
      <c r="I98" s="20"/>
    </row>
    <row r="99" spans="1:9" ht="19.5" customHeight="1">
      <c r="A99" s="11"/>
      <c r="B99" s="8"/>
      <c r="C99" s="9" t="s">
        <v>34</v>
      </c>
      <c r="D99" s="10"/>
      <c r="E99" s="20">
        <v>285000</v>
      </c>
      <c r="F99" s="20"/>
      <c r="G99" s="20">
        <v>70860</v>
      </c>
      <c r="H99" s="20">
        <f>E99+F99-G99</f>
        <v>214140</v>
      </c>
      <c r="I99" s="20"/>
    </row>
    <row r="100" spans="1:9" ht="19.5" customHeight="1">
      <c r="A100" s="14"/>
      <c r="B100" s="15"/>
      <c r="C100" s="16" t="s">
        <v>35</v>
      </c>
      <c r="D100" s="17"/>
      <c r="E100" s="21">
        <v>30000</v>
      </c>
      <c r="F100" s="21"/>
      <c r="G100" s="21">
        <v>6765</v>
      </c>
      <c r="H100" s="20">
        <f>E100+F100-G100</f>
        <v>23235</v>
      </c>
      <c r="I100" s="21"/>
    </row>
    <row r="101" spans="1:9" ht="19.5" customHeight="1">
      <c r="A101" s="54" t="s">
        <v>26</v>
      </c>
      <c r="B101" s="55"/>
      <c r="C101" s="55"/>
      <c r="D101" s="56"/>
      <c r="E101" s="22">
        <f>SUM(E97:E100)</f>
        <v>1581420</v>
      </c>
      <c r="F101" s="22">
        <f>SUM(F97:F100)</f>
        <v>0</v>
      </c>
      <c r="G101" s="22">
        <f>SUM(G97:G100)</f>
        <v>388335</v>
      </c>
      <c r="H101" s="22">
        <f>SUM(H97:H100)</f>
        <v>1193085</v>
      </c>
      <c r="I101" s="22"/>
    </row>
    <row r="102" spans="1:9" ht="19.5" customHeight="1">
      <c r="A102" s="11"/>
      <c r="B102" s="12" t="s">
        <v>83</v>
      </c>
      <c r="C102" s="9"/>
      <c r="D102" s="10"/>
      <c r="E102" s="19"/>
      <c r="F102" s="19"/>
      <c r="G102" s="19"/>
      <c r="H102" s="19"/>
      <c r="I102" s="19"/>
    </row>
    <row r="103" spans="1:9" ht="19.5" customHeight="1">
      <c r="A103" s="11"/>
      <c r="B103" s="8"/>
      <c r="C103" s="13" t="s">
        <v>36</v>
      </c>
      <c r="D103" s="10"/>
      <c r="E103" s="19"/>
      <c r="F103" s="19"/>
      <c r="G103" s="19"/>
      <c r="H103" s="19"/>
      <c r="I103" s="19"/>
    </row>
    <row r="104" spans="1:9" ht="19.5" customHeight="1">
      <c r="A104" s="11"/>
      <c r="B104" s="8"/>
      <c r="C104" s="9" t="s">
        <v>37</v>
      </c>
      <c r="D104" s="10"/>
      <c r="E104" s="20">
        <v>100000</v>
      </c>
      <c r="F104" s="20"/>
      <c r="G104" s="20">
        <v>0</v>
      </c>
      <c r="H104" s="20">
        <f>E104+F104-G104</f>
        <v>100000</v>
      </c>
      <c r="I104" s="20"/>
    </row>
    <row r="105" spans="1:9" ht="19.5" customHeight="1">
      <c r="A105" s="11"/>
      <c r="B105" s="8"/>
      <c r="C105" s="9" t="s">
        <v>38</v>
      </c>
      <c r="D105" s="10"/>
      <c r="E105" s="20">
        <v>5000</v>
      </c>
      <c r="F105" s="20"/>
      <c r="G105" s="20">
        <v>0</v>
      </c>
      <c r="H105" s="20">
        <f>E105+F105-G105</f>
        <v>5000</v>
      </c>
      <c r="I105" s="20"/>
    </row>
    <row r="106" spans="1:9" ht="19.5" customHeight="1">
      <c r="A106" s="11"/>
      <c r="B106" s="8"/>
      <c r="C106" s="9" t="s">
        <v>39</v>
      </c>
      <c r="D106" s="10"/>
      <c r="E106" s="20">
        <v>64800</v>
      </c>
      <c r="F106" s="20"/>
      <c r="G106" s="20">
        <v>18000</v>
      </c>
      <c r="H106" s="20">
        <f>E106+F106-G106</f>
        <v>46800</v>
      </c>
      <c r="I106" s="20"/>
    </row>
    <row r="107" spans="1:9" ht="19.5" customHeight="1">
      <c r="A107" s="11"/>
      <c r="B107" s="8"/>
      <c r="C107" s="9" t="s">
        <v>40</v>
      </c>
      <c r="D107" s="10"/>
      <c r="E107" s="20">
        <v>50000</v>
      </c>
      <c r="F107" s="20"/>
      <c r="G107" s="20">
        <v>2400</v>
      </c>
      <c r="H107" s="20">
        <f>E107+F107-G107</f>
        <v>47600</v>
      </c>
      <c r="I107" s="20"/>
    </row>
    <row r="108" spans="1:9" ht="19.5" customHeight="1">
      <c r="A108" s="54" t="s">
        <v>45</v>
      </c>
      <c r="B108" s="55"/>
      <c r="C108" s="55"/>
      <c r="D108" s="56"/>
      <c r="E108" s="22">
        <f>SUM(E104:E107)</f>
        <v>219800</v>
      </c>
      <c r="F108" s="22">
        <f>SUM(F104:F107)</f>
        <v>0</v>
      </c>
      <c r="G108" s="22">
        <f>SUM(G104:G107)</f>
        <v>20400</v>
      </c>
      <c r="H108" s="22">
        <f>SUM(H104:H107)</f>
        <v>199400</v>
      </c>
      <c r="I108" s="22"/>
    </row>
    <row r="109" spans="1:9" ht="19.5" customHeight="1">
      <c r="A109" s="35"/>
      <c r="B109" s="35"/>
      <c r="C109" s="35"/>
      <c r="D109" s="35"/>
      <c r="E109" s="30"/>
      <c r="F109" s="30"/>
      <c r="G109" s="30"/>
      <c r="H109" s="30"/>
      <c r="I109" s="30"/>
    </row>
    <row r="110" spans="1:9" ht="19.5" customHeight="1">
      <c r="A110" s="72" t="s">
        <v>77</v>
      </c>
      <c r="B110" s="72"/>
      <c r="C110" s="72"/>
      <c r="D110" s="72"/>
      <c r="E110" s="72"/>
      <c r="F110" s="72"/>
      <c r="G110" s="72"/>
      <c r="H110" s="72"/>
      <c r="I110" s="72"/>
    </row>
    <row r="111" spans="1:9" ht="19.5" customHeight="1">
      <c r="A111" s="64" t="s">
        <v>1</v>
      </c>
      <c r="B111" s="65"/>
      <c r="C111" s="65"/>
      <c r="D111" s="66"/>
      <c r="E111" s="3" t="s">
        <v>5</v>
      </c>
      <c r="F111" s="4" t="s">
        <v>7</v>
      </c>
      <c r="G111" s="3" t="s">
        <v>9</v>
      </c>
      <c r="H111" s="70" t="s">
        <v>11</v>
      </c>
      <c r="I111" s="70" t="s">
        <v>12</v>
      </c>
    </row>
    <row r="112" spans="1:9" ht="19.5" customHeight="1">
      <c r="A112" s="67"/>
      <c r="B112" s="68"/>
      <c r="C112" s="68"/>
      <c r="D112" s="69"/>
      <c r="E112" s="5" t="s">
        <v>6</v>
      </c>
      <c r="F112" s="6" t="s">
        <v>8</v>
      </c>
      <c r="G112" s="5" t="s">
        <v>10</v>
      </c>
      <c r="H112" s="71"/>
      <c r="I112" s="71"/>
    </row>
    <row r="113" spans="1:9" ht="19.5" customHeight="1">
      <c r="A113" s="11"/>
      <c r="B113" s="8"/>
      <c r="C113" s="13" t="s">
        <v>41</v>
      </c>
      <c r="D113" s="10"/>
      <c r="E113" s="20"/>
      <c r="F113" s="20"/>
      <c r="G113" s="20"/>
      <c r="H113" s="20"/>
      <c r="I113" s="20"/>
    </row>
    <row r="114" spans="1:9" ht="19.5" customHeight="1">
      <c r="A114" s="11"/>
      <c r="B114" s="8"/>
      <c r="C114" s="9" t="s">
        <v>42</v>
      </c>
      <c r="D114" s="10"/>
      <c r="E114" s="20">
        <v>20000</v>
      </c>
      <c r="F114" s="20"/>
      <c r="G114" s="20">
        <v>0</v>
      </c>
      <c r="H114" s="20">
        <f>E114+F114-G114</f>
        <v>20000</v>
      </c>
      <c r="I114" s="20"/>
    </row>
    <row r="115" spans="1:9" ht="19.5" customHeight="1">
      <c r="A115" s="11"/>
      <c r="B115" s="8"/>
      <c r="C115" s="9" t="s">
        <v>44</v>
      </c>
      <c r="D115" s="10"/>
      <c r="E115" s="20"/>
      <c r="F115" s="20"/>
      <c r="G115" s="20"/>
      <c r="H115" s="20"/>
      <c r="I115" s="20"/>
    </row>
    <row r="116" spans="1:9" ht="19.5" customHeight="1">
      <c r="A116" s="11"/>
      <c r="B116" s="8"/>
      <c r="C116" s="9"/>
      <c r="D116" s="10" t="s">
        <v>80</v>
      </c>
      <c r="E116" s="20">
        <v>100000</v>
      </c>
      <c r="F116" s="20"/>
      <c r="G116" s="20">
        <v>5000</v>
      </c>
      <c r="H116" s="20">
        <f>E116+F116-G116</f>
        <v>95000</v>
      </c>
      <c r="I116" s="20"/>
    </row>
    <row r="117" spans="1:9" ht="19.5" customHeight="1">
      <c r="A117" s="11"/>
      <c r="B117" s="8"/>
      <c r="C117" s="9"/>
      <c r="D117" s="10" t="s">
        <v>134</v>
      </c>
      <c r="E117" s="20">
        <v>30000</v>
      </c>
      <c r="F117" s="20"/>
      <c r="G117" s="20">
        <v>30000</v>
      </c>
      <c r="H117" s="20">
        <f>E117+F117-G117</f>
        <v>0</v>
      </c>
      <c r="I117" s="20"/>
    </row>
    <row r="118" spans="1:9" ht="19.5" customHeight="1">
      <c r="A118" s="11"/>
      <c r="B118" s="8"/>
      <c r="C118" s="9" t="s">
        <v>48</v>
      </c>
      <c r="D118" s="10"/>
      <c r="E118" s="20">
        <v>40000</v>
      </c>
      <c r="F118" s="20"/>
      <c r="G118" s="20">
        <v>5160</v>
      </c>
      <c r="H118" s="20">
        <f>E118+F118-G118</f>
        <v>34840</v>
      </c>
      <c r="I118" s="20"/>
    </row>
    <row r="119" spans="1:9" ht="19.5" customHeight="1">
      <c r="A119" s="54" t="s">
        <v>46</v>
      </c>
      <c r="B119" s="55"/>
      <c r="C119" s="55"/>
      <c r="D119" s="56"/>
      <c r="E119" s="22">
        <f>SUM(E114:E118)</f>
        <v>190000</v>
      </c>
      <c r="F119" s="22">
        <f>SUM(F114:F118)</f>
        <v>0</v>
      </c>
      <c r="G119" s="22">
        <f>SUM(G114:G118)</f>
        <v>40160</v>
      </c>
      <c r="H119" s="22">
        <f>SUM(H114:H118)</f>
        <v>149840</v>
      </c>
      <c r="I119" s="22"/>
    </row>
    <row r="120" spans="1:9" ht="20.25" customHeight="1">
      <c r="A120" s="11"/>
      <c r="B120" s="8"/>
      <c r="C120" s="13" t="s">
        <v>49</v>
      </c>
      <c r="D120" s="10"/>
      <c r="E120" s="19"/>
      <c r="F120" s="19"/>
      <c r="G120" s="19"/>
      <c r="H120" s="19"/>
      <c r="I120" s="19"/>
    </row>
    <row r="121" spans="1:9" ht="20.25" customHeight="1">
      <c r="A121" s="11"/>
      <c r="B121" s="8"/>
      <c r="C121" s="9" t="s">
        <v>50</v>
      </c>
      <c r="D121" s="10"/>
      <c r="E121" s="20">
        <v>50000</v>
      </c>
      <c r="F121" s="20"/>
      <c r="G121" s="20">
        <v>0</v>
      </c>
      <c r="H121" s="20">
        <f>E121+F121-G121</f>
        <v>50000</v>
      </c>
      <c r="I121" s="20"/>
    </row>
    <row r="122" spans="1:9" ht="20.25" customHeight="1">
      <c r="A122" s="11"/>
      <c r="B122" s="8"/>
      <c r="C122" s="9" t="s">
        <v>81</v>
      </c>
      <c r="D122" s="10"/>
      <c r="E122" s="20">
        <v>5000</v>
      </c>
      <c r="F122" s="20"/>
      <c r="G122" s="20">
        <v>0</v>
      </c>
      <c r="H122" s="20">
        <f>E122+F122-G122</f>
        <v>5000</v>
      </c>
      <c r="I122" s="20"/>
    </row>
    <row r="123" spans="1:9" ht="20.25" customHeight="1">
      <c r="A123" s="11"/>
      <c r="B123" s="8"/>
      <c r="C123" s="9" t="s">
        <v>54</v>
      </c>
      <c r="D123" s="10"/>
      <c r="E123" s="20">
        <v>50000</v>
      </c>
      <c r="F123" s="20"/>
      <c r="G123" s="20">
        <v>0</v>
      </c>
      <c r="H123" s="20">
        <f>E123+F123-G123</f>
        <v>50000</v>
      </c>
      <c r="I123" s="20"/>
    </row>
    <row r="124" spans="1:9" ht="20.25" customHeight="1">
      <c r="A124" s="54" t="s">
        <v>62</v>
      </c>
      <c r="B124" s="55"/>
      <c r="C124" s="55"/>
      <c r="D124" s="56"/>
      <c r="E124" s="22">
        <f>SUM(E121:E123)</f>
        <v>105000</v>
      </c>
      <c r="F124" s="22">
        <f>SUM(F121:F123)</f>
        <v>0</v>
      </c>
      <c r="G124" s="22">
        <f>SUM(G121:G123)</f>
        <v>0</v>
      </c>
      <c r="H124" s="22">
        <f>SUM(H121:H123)</f>
        <v>105000</v>
      </c>
      <c r="I124" s="22"/>
    </row>
    <row r="125" spans="1:9" ht="20.25" customHeight="1">
      <c r="A125" s="60" t="s">
        <v>84</v>
      </c>
      <c r="B125" s="61"/>
      <c r="C125" s="61"/>
      <c r="D125" s="62"/>
      <c r="E125" s="23"/>
      <c r="F125" s="23"/>
      <c r="G125" s="23"/>
      <c r="H125" s="23"/>
      <c r="I125" s="23"/>
    </row>
    <row r="126" spans="1:9" ht="20.25" customHeight="1">
      <c r="A126" s="7" t="s">
        <v>82</v>
      </c>
      <c r="B126" s="12"/>
      <c r="C126" s="13"/>
      <c r="D126" s="10"/>
      <c r="E126" s="19"/>
      <c r="F126" s="19"/>
      <c r="G126" s="19"/>
      <c r="H126" s="19"/>
      <c r="I126" s="19"/>
    </row>
    <row r="127" spans="1:9" ht="20.25" customHeight="1">
      <c r="A127" s="11"/>
      <c r="B127" s="12" t="s">
        <v>83</v>
      </c>
      <c r="C127" s="13"/>
      <c r="D127" s="10"/>
      <c r="E127" s="19"/>
      <c r="F127" s="19"/>
      <c r="G127" s="19"/>
      <c r="H127" s="19"/>
      <c r="I127" s="19"/>
    </row>
    <row r="128" spans="1:9" ht="20.25" customHeight="1">
      <c r="A128" s="11"/>
      <c r="B128" s="8"/>
      <c r="C128" s="13" t="s">
        <v>41</v>
      </c>
      <c r="D128" s="10"/>
      <c r="E128" s="20"/>
      <c r="F128" s="20"/>
      <c r="G128" s="20"/>
      <c r="H128" s="20"/>
      <c r="I128" s="20"/>
    </row>
    <row r="129" spans="1:9" ht="20.25" customHeight="1">
      <c r="A129" s="11"/>
      <c r="B129" s="8"/>
      <c r="C129" s="9" t="s">
        <v>44</v>
      </c>
      <c r="D129" s="10"/>
      <c r="E129" s="20"/>
      <c r="F129" s="20"/>
      <c r="G129" s="20"/>
      <c r="H129" s="20"/>
      <c r="I129" s="20"/>
    </row>
    <row r="130" spans="1:9" ht="20.25" customHeight="1">
      <c r="A130" s="11"/>
      <c r="B130" s="8"/>
      <c r="C130" s="9"/>
      <c r="D130" s="39" t="s">
        <v>135</v>
      </c>
      <c r="E130" s="20">
        <v>20000</v>
      </c>
      <c r="F130" s="20"/>
      <c r="G130" s="20">
        <v>0</v>
      </c>
      <c r="H130" s="20">
        <f>E130+F130-G130</f>
        <v>20000</v>
      </c>
      <c r="I130" s="20"/>
    </row>
    <row r="131" spans="1:9" ht="20.25" customHeight="1">
      <c r="A131" s="54" t="s">
        <v>46</v>
      </c>
      <c r="B131" s="55"/>
      <c r="C131" s="55"/>
      <c r="D131" s="56"/>
      <c r="E131" s="22">
        <f>SUM(E130:E130)</f>
        <v>20000</v>
      </c>
      <c r="F131" s="22">
        <f>SUM(F130:F130)</f>
        <v>0</v>
      </c>
      <c r="G131" s="22">
        <f>SUM(G130:G130)</f>
        <v>0</v>
      </c>
      <c r="H131" s="22">
        <f>SUM(H130:H130)</f>
        <v>20000</v>
      </c>
      <c r="I131" s="22"/>
    </row>
    <row r="132" spans="1:10" ht="20.25" customHeight="1">
      <c r="A132" s="25"/>
      <c r="B132" s="25"/>
      <c r="C132" s="25"/>
      <c r="D132" s="25"/>
      <c r="E132" s="29"/>
      <c r="F132" s="29"/>
      <c r="G132" s="29"/>
      <c r="H132" s="29"/>
      <c r="I132" s="29"/>
      <c r="J132" s="8"/>
    </row>
    <row r="133" spans="1:10" ht="20.25" customHeight="1">
      <c r="A133" s="25"/>
      <c r="B133" s="25"/>
      <c r="C133" s="25"/>
      <c r="D133" s="25"/>
      <c r="E133" s="29"/>
      <c r="F133" s="29"/>
      <c r="G133" s="29"/>
      <c r="H133" s="29"/>
      <c r="I133" s="29"/>
      <c r="J133" s="8"/>
    </row>
    <row r="134" spans="1:10" ht="20.25" customHeight="1">
      <c r="A134" s="25"/>
      <c r="B134" s="25"/>
      <c r="C134" s="25"/>
      <c r="D134" s="25"/>
      <c r="E134" s="29"/>
      <c r="F134" s="29"/>
      <c r="G134" s="29"/>
      <c r="H134" s="29"/>
      <c r="I134" s="29"/>
      <c r="J134" s="8"/>
    </row>
    <row r="135" spans="1:10" ht="20.25" customHeight="1">
      <c r="A135" s="25"/>
      <c r="B135" s="25"/>
      <c r="C135" s="25"/>
      <c r="D135" s="25"/>
      <c r="E135" s="29"/>
      <c r="F135" s="29"/>
      <c r="G135" s="29"/>
      <c r="H135" s="29"/>
      <c r="I135" s="29"/>
      <c r="J135" s="8"/>
    </row>
    <row r="136" spans="1:9" ht="21.75">
      <c r="A136" s="63" t="s">
        <v>78</v>
      </c>
      <c r="B136" s="63"/>
      <c r="C136" s="63"/>
      <c r="D136" s="63"/>
      <c r="E136" s="63"/>
      <c r="F136" s="63"/>
      <c r="G136" s="63"/>
      <c r="H136" s="63"/>
      <c r="I136" s="63"/>
    </row>
    <row r="137" spans="1:10" ht="21.75">
      <c r="A137" s="64" t="s">
        <v>1</v>
      </c>
      <c r="B137" s="65"/>
      <c r="C137" s="65"/>
      <c r="D137" s="66"/>
      <c r="E137" s="3" t="s">
        <v>5</v>
      </c>
      <c r="F137" s="4" t="s">
        <v>7</v>
      </c>
      <c r="G137" s="3" t="s">
        <v>9</v>
      </c>
      <c r="H137" s="70" t="s">
        <v>11</v>
      </c>
      <c r="I137" s="70" t="s">
        <v>12</v>
      </c>
      <c r="J137" s="8"/>
    </row>
    <row r="138" spans="1:10" ht="21.75">
      <c r="A138" s="67"/>
      <c r="B138" s="68"/>
      <c r="C138" s="68"/>
      <c r="D138" s="69"/>
      <c r="E138" s="5" t="s">
        <v>6</v>
      </c>
      <c r="F138" s="6" t="s">
        <v>8</v>
      </c>
      <c r="G138" s="5" t="s">
        <v>10</v>
      </c>
      <c r="H138" s="71"/>
      <c r="I138" s="71"/>
      <c r="J138" s="8"/>
    </row>
    <row r="139" spans="1:9" ht="20.25" customHeight="1">
      <c r="A139" s="60" t="s">
        <v>112</v>
      </c>
      <c r="B139" s="61"/>
      <c r="C139" s="61"/>
      <c r="D139" s="62"/>
      <c r="E139" s="23"/>
      <c r="F139" s="23"/>
      <c r="G139" s="23"/>
      <c r="H139" s="23"/>
      <c r="I139" s="23"/>
    </row>
    <row r="140" spans="1:10" ht="20.25" customHeight="1">
      <c r="A140" s="7" t="s">
        <v>85</v>
      </c>
      <c r="B140" s="12"/>
      <c r="C140" s="13"/>
      <c r="D140" s="10"/>
      <c r="E140" s="19"/>
      <c r="F140" s="19"/>
      <c r="G140" s="19"/>
      <c r="H140" s="19"/>
      <c r="I140" s="19"/>
      <c r="J140" s="8"/>
    </row>
    <row r="141" spans="1:9" ht="19.5" customHeight="1">
      <c r="A141" s="11"/>
      <c r="B141" s="12" t="s">
        <v>16</v>
      </c>
      <c r="C141" s="9"/>
      <c r="D141" s="10"/>
      <c r="E141" s="20"/>
      <c r="F141" s="20"/>
      <c r="G141" s="20"/>
      <c r="H141" s="20"/>
      <c r="I141" s="20"/>
    </row>
    <row r="142" spans="1:9" ht="19.5" customHeight="1">
      <c r="A142" s="11"/>
      <c r="B142" s="8"/>
      <c r="C142" s="13" t="s">
        <v>25</v>
      </c>
      <c r="D142" s="10"/>
      <c r="E142" s="20"/>
      <c r="F142" s="20"/>
      <c r="G142" s="20"/>
      <c r="H142" s="20"/>
      <c r="I142" s="20"/>
    </row>
    <row r="143" spans="1:9" ht="19.5" customHeight="1">
      <c r="A143" s="11"/>
      <c r="B143" s="8"/>
      <c r="C143" s="9" t="s">
        <v>31</v>
      </c>
      <c r="D143" s="10"/>
      <c r="E143" s="20">
        <v>734220</v>
      </c>
      <c r="F143" s="20"/>
      <c r="G143" s="20">
        <v>180450</v>
      </c>
      <c r="H143" s="20">
        <f>E143+F143-G143</f>
        <v>553770</v>
      </c>
      <c r="I143" s="20"/>
    </row>
    <row r="144" spans="1:9" ht="19.5" customHeight="1">
      <c r="A144" s="11"/>
      <c r="B144" s="8"/>
      <c r="C144" s="9" t="s">
        <v>34</v>
      </c>
      <c r="D144" s="10"/>
      <c r="E144" s="20">
        <v>300240</v>
      </c>
      <c r="F144" s="20"/>
      <c r="G144" s="20">
        <v>73950</v>
      </c>
      <c r="H144" s="20">
        <f>E144+F144-G144</f>
        <v>226290</v>
      </c>
      <c r="I144" s="20"/>
    </row>
    <row r="145" spans="1:9" ht="19.5" customHeight="1">
      <c r="A145" s="14"/>
      <c r="B145" s="15"/>
      <c r="C145" s="16" t="s">
        <v>35</v>
      </c>
      <c r="D145" s="17"/>
      <c r="E145" s="21">
        <v>18600</v>
      </c>
      <c r="F145" s="21"/>
      <c r="G145" s="21">
        <v>5760</v>
      </c>
      <c r="H145" s="20">
        <f>E145+F145-G145</f>
        <v>12840</v>
      </c>
      <c r="I145" s="21"/>
    </row>
    <row r="146" spans="1:9" ht="19.5" customHeight="1">
      <c r="A146" s="54" t="s">
        <v>26</v>
      </c>
      <c r="B146" s="55"/>
      <c r="C146" s="55"/>
      <c r="D146" s="56"/>
      <c r="E146" s="22">
        <f>SUM(E143:E145)</f>
        <v>1053060</v>
      </c>
      <c r="F146" s="22">
        <f>SUM(F143:F145)</f>
        <v>0</v>
      </c>
      <c r="G146" s="22">
        <f>SUM(G143:G145)</f>
        <v>260160</v>
      </c>
      <c r="H146" s="22">
        <f>SUM(H143:H145)</f>
        <v>792900</v>
      </c>
      <c r="I146" s="22"/>
    </row>
    <row r="147" spans="1:10" ht="20.25" customHeight="1">
      <c r="A147" s="11"/>
      <c r="B147" s="12" t="s">
        <v>83</v>
      </c>
      <c r="C147" s="13"/>
      <c r="D147" s="10"/>
      <c r="E147" s="19"/>
      <c r="F147" s="19"/>
      <c r="G147" s="19"/>
      <c r="H147" s="19"/>
      <c r="I147" s="19"/>
      <c r="J147" s="8"/>
    </row>
    <row r="148" spans="1:9" ht="19.5" customHeight="1">
      <c r="A148" s="11"/>
      <c r="B148" s="8"/>
      <c r="C148" s="13" t="s">
        <v>36</v>
      </c>
      <c r="D148" s="10"/>
      <c r="E148" s="19"/>
      <c r="F148" s="19"/>
      <c r="G148" s="19"/>
      <c r="H148" s="19"/>
      <c r="I148" s="19"/>
    </row>
    <row r="149" spans="1:9" ht="19.5" customHeight="1">
      <c r="A149" s="11"/>
      <c r="B149" s="8"/>
      <c r="C149" s="9" t="s">
        <v>40</v>
      </c>
      <c r="D149" s="10"/>
      <c r="E149" s="20">
        <v>38600</v>
      </c>
      <c r="F149" s="20"/>
      <c r="G149" s="20">
        <v>0</v>
      </c>
      <c r="H149" s="20">
        <f>E149+F149-G149</f>
        <v>38600</v>
      </c>
      <c r="I149" s="20"/>
    </row>
    <row r="150" spans="1:9" ht="19.5" customHeight="1">
      <c r="A150" s="54" t="s">
        <v>45</v>
      </c>
      <c r="B150" s="55"/>
      <c r="C150" s="55"/>
      <c r="D150" s="56"/>
      <c r="E150" s="22">
        <f>SUM(E149:E149)</f>
        <v>38600</v>
      </c>
      <c r="F150" s="22">
        <f>SUM(F149:F149)</f>
        <v>0</v>
      </c>
      <c r="G150" s="22">
        <f>SUM(G149:G149)</f>
        <v>0</v>
      </c>
      <c r="H150" s="22">
        <f>SUM(H149:H149)</f>
        <v>38600</v>
      </c>
      <c r="I150" s="22"/>
    </row>
    <row r="151" spans="1:10" ht="20.25" customHeight="1">
      <c r="A151" s="11"/>
      <c r="B151" s="8"/>
      <c r="C151" s="13" t="s">
        <v>41</v>
      </c>
      <c r="D151" s="10"/>
      <c r="E151" s="20"/>
      <c r="F151" s="20"/>
      <c r="G151" s="20"/>
      <c r="H151" s="20"/>
      <c r="I151" s="20"/>
      <c r="J151" s="8"/>
    </row>
    <row r="152" spans="1:10" ht="20.25" customHeight="1">
      <c r="A152" s="11"/>
      <c r="B152" s="8"/>
      <c r="C152" s="9" t="s">
        <v>44</v>
      </c>
      <c r="D152" s="10"/>
      <c r="E152" s="20"/>
      <c r="F152" s="20"/>
      <c r="G152" s="20"/>
      <c r="H152" s="20"/>
      <c r="I152" s="20"/>
      <c r="J152" s="8"/>
    </row>
    <row r="153" spans="1:10" ht="20.25" customHeight="1">
      <c r="A153" s="11"/>
      <c r="B153" s="8"/>
      <c r="C153" s="9"/>
      <c r="D153" s="10" t="s">
        <v>80</v>
      </c>
      <c r="E153" s="20">
        <v>50000</v>
      </c>
      <c r="F153" s="20"/>
      <c r="G153" s="20">
        <v>0</v>
      </c>
      <c r="H153" s="20">
        <f>E153+F153-G153</f>
        <v>50000</v>
      </c>
      <c r="I153" s="20"/>
      <c r="J153" s="8"/>
    </row>
    <row r="154" spans="1:10" ht="20.25" customHeight="1">
      <c r="A154" s="11"/>
      <c r="B154" s="8"/>
      <c r="C154" s="9"/>
      <c r="D154" s="10" t="s">
        <v>119</v>
      </c>
      <c r="E154" s="20">
        <v>70000</v>
      </c>
      <c r="F154" s="20"/>
      <c r="G154" s="20">
        <v>0</v>
      </c>
      <c r="H154" s="20">
        <f>E154+F154-G154</f>
        <v>70000</v>
      </c>
      <c r="I154" s="20"/>
      <c r="J154" s="8"/>
    </row>
    <row r="155" spans="1:10" ht="20.25" customHeight="1">
      <c r="A155" s="11"/>
      <c r="B155" s="8"/>
      <c r="C155" s="9"/>
      <c r="D155" s="10" t="s">
        <v>120</v>
      </c>
      <c r="E155" s="20">
        <v>50000</v>
      </c>
      <c r="F155" s="20"/>
      <c r="G155" s="20">
        <v>0</v>
      </c>
      <c r="H155" s="20">
        <f>E155+F155-G155</f>
        <v>50000</v>
      </c>
      <c r="I155" s="20"/>
      <c r="J155" s="8"/>
    </row>
    <row r="156" spans="1:10" ht="20.25" customHeight="1">
      <c r="A156" s="11"/>
      <c r="B156" s="8"/>
      <c r="C156" s="9"/>
      <c r="D156" s="10" t="s">
        <v>121</v>
      </c>
      <c r="E156" s="20">
        <v>415800</v>
      </c>
      <c r="F156" s="20"/>
      <c r="G156" s="20">
        <v>189000</v>
      </c>
      <c r="H156" s="20">
        <f>E156+F156-G156</f>
        <v>226800</v>
      </c>
      <c r="I156" s="20"/>
      <c r="J156" s="8"/>
    </row>
    <row r="157" spans="1:10" ht="20.25" customHeight="1">
      <c r="A157" s="54" t="s">
        <v>46</v>
      </c>
      <c r="B157" s="55"/>
      <c r="C157" s="55"/>
      <c r="D157" s="56"/>
      <c r="E157" s="22">
        <f>SUM(E153:E156)</f>
        <v>585800</v>
      </c>
      <c r="F157" s="22">
        <f>SUM(F153:F156)</f>
        <v>0</v>
      </c>
      <c r="G157" s="22">
        <f>SUM(G153:G156)</f>
        <v>189000</v>
      </c>
      <c r="H157" s="22">
        <f>SUM(H153:H156)</f>
        <v>396800</v>
      </c>
      <c r="I157" s="22"/>
      <c r="J157" s="8"/>
    </row>
    <row r="158" spans="1:10" ht="21.75">
      <c r="A158" s="11"/>
      <c r="B158" s="8"/>
      <c r="C158" s="13" t="s">
        <v>49</v>
      </c>
      <c r="D158" s="10"/>
      <c r="E158" s="19"/>
      <c r="F158" s="19"/>
      <c r="G158" s="19"/>
      <c r="H158" s="19"/>
      <c r="I158" s="19"/>
      <c r="J158" s="8"/>
    </row>
    <row r="159" spans="1:10" ht="21.75">
      <c r="A159" s="11"/>
      <c r="B159" s="8"/>
      <c r="C159" s="9" t="s">
        <v>87</v>
      </c>
      <c r="D159" s="10"/>
      <c r="E159" s="20">
        <v>624700</v>
      </c>
      <c r="F159" s="20"/>
      <c r="G159" s="20">
        <v>47191.76</v>
      </c>
      <c r="H159" s="20">
        <f>E159+F159-G159</f>
        <v>577508.24</v>
      </c>
      <c r="I159" s="20"/>
      <c r="J159" s="8"/>
    </row>
    <row r="160" spans="1:10" ht="21.75">
      <c r="A160" s="54" t="s">
        <v>62</v>
      </c>
      <c r="B160" s="55"/>
      <c r="C160" s="55"/>
      <c r="D160" s="56"/>
      <c r="E160" s="22">
        <f>SUM(E159:E159)</f>
        <v>624700</v>
      </c>
      <c r="F160" s="22">
        <f>SUM(F159:F159)</f>
        <v>0</v>
      </c>
      <c r="G160" s="22">
        <f>SUM(G159:G159)</f>
        <v>47191.76</v>
      </c>
      <c r="H160" s="22">
        <f>SUM(H159:H159)</f>
        <v>577508.24</v>
      </c>
      <c r="I160" s="22"/>
      <c r="J160" s="8"/>
    </row>
    <row r="161" spans="1:10" ht="20.25" customHeight="1">
      <c r="A161" s="25"/>
      <c r="B161" s="25"/>
      <c r="C161" s="25"/>
      <c r="D161" s="25"/>
      <c r="E161" s="29"/>
      <c r="F161" s="29"/>
      <c r="G161" s="29"/>
      <c r="H161" s="29"/>
      <c r="I161" s="29"/>
      <c r="J161" s="8"/>
    </row>
    <row r="162" spans="1:9" ht="21.75">
      <c r="A162" s="63" t="s">
        <v>79</v>
      </c>
      <c r="B162" s="63"/>
      <c r="C162" s="63"/>
      <c r="D162" s="63"/>
      <c r="E162" s="63"/>
      <c r="F162" s="63"/>
      <c r="G162" s="63"/>
      <c r="H162" s="63"/>
      <c r="I162" s="63"/>
    </row>
    <row r="163" spans="1:10" ht="21.75">
      <c r="A163" s="64" t="s">
        <v>1</v>
      </c>
      <c r="B163" s="65"/>
      <c r="C163" s="65"/>
      <c r="D163" s="66"/>
      <c r="E163" s="3" t="s">
        <v>5</v>
      </c>
      <c r="F163" s="4" t="s">
        <v>7</v>
      </c>
      <c r="G163" s="3" t="s">
        <v>9</v>
      </c>
      <c r="H163" s="70" t="s">
        <v>11</v>
      </c>
      <c r="I163" s="70" t="s">
        <v>12</v>
      </c>
      <c r="J163" s="8"/>
    </row>
    <row r="164" spans="1:10" ht="21.75">
      <c r="A164" s="67"/>
      <c r="B164" s="68"/>
      <c r="C164" s="68"/>
      <c r="D164" s="69"/>
      <c r="E164" s="5" t="s">
        <v>6</v>
      </c>
      <c r="F164" s="6" t="s">
        <v>8</v>
      </c>
      <c r="G164" s="5" t="s">
        <v>10</v>
      </c>
      <c r="H164" s="71"/>
      <c r="I164" s="71"/>
      <c r="J164" s="8"/>
    </row>
    <row r="165" spans="1:10" ht="21.75">
      <c r="A165" s="24"/>
      <c r="B165" s="28" t="s">
        <v>70</v>
      </c>
      <c r="C165" s="25"/>
      <c r="D165" s="26"/>
      <c r="E165" s="27"/>
      <c r="F165" s="27"/>
      <c r="G165" s="27"/>
      <c r="H165" s="27"/>
      <c r="I165" s="27"/>
      <c r="J165" s="8"/>
    </row>
    <row r="166" spans="1:10" ht="21.75">
      <c r="A166" s="11"/>
      <c r="B166" s="8"/>
      <c r="C166" s="13" t="s">
        <v>71</v>
      </c>
      <c r="D166" s="10"/>
      <c r="E166" s="20"/>
      <c r="F166" s="20"/>
      <c r="G166" s="20"/>
      <c r="H166" s="20"/>
      <c r="I166" s="20"/>
      <c r="J166" s="8"/>
    </row>
    <row r="167" spans="1:10" ht="21.75">
      <c r="A167" s="11"/>
      <c r="B167" s="8"/>
      <c r="C167" s="9" t="s">
        <v>88</v>
      </c>
      <c r="D167" s="10"/>
      <c r="E167" s="20">
        <v>1509000</v>
      </c>
      <c r="F167" s="20"/>
      <c r="G167" s="20">
        <v>720000</v>
      </c>
      <c r="H167" s="20">
        <f>E167+F167-G167</f>
        <v>789000</v>
      </c>
      <c r="I167" s="20"/>
      <c r="J167" s="8"/>
    </row>
    <row r="168" spans="1:10" ht="21.75">
      <c r="A168" s="54" t="s">
        <v>74</v>
      </c>
      <c r="B168" s="55"/>
      <c r="C168" s="55"/>
      <c r="D168" s="56"/>
      <c r="E168" s="22">
        <f>SUM(E166:E167)</f>
        <v>1509000</v>
      </c>
      <c r="F168" s="22">
        <f>SUM(F166:F167)</f>
        <v>0</v>
      </c>
      <c r="G168" s="22">
        <f>SUM(G166:G167)</f>
        <v>720000</v>
      </c>
      <c r="H168" s="22">
        <f>SUM(H166:H167)</f>
        <v>789000</v>
      </c>
      <c r="I168" s="22"/>
      <c r="J168" s="8"/>
    </row>
    <row r="169" spans="1:10" ht="21.75">
      <c r="A169" s="60" t="s">
        <v>89</v>
      </c>
      <c r="B169" s="61"/>
      <c r="C169" s="61"/>
      <c r="D169" s="62"/>
      <c r="E169" s="23"/>
      <c r="F169" s="23"/>
      <c r="G169" s="23"/>
      <c r="H169" s="23"/>
      <c r="I169" s="23"/>
      <c r="J169" s="8"/>
    </row>
    <row r="170" spans="1:10" ht="21.75">
      <c r="A170" s="7" t="s">
        <v>90</v>
      </c>
      <c r="B170" s="12"/>
      <c r="C170" s="13"/>
      <c r="D170" s="10"/>
      <c r="E170" s="19"/>
      <c r="F170" s="19"/>
      <c r="G170" s="19"/>
      <c r="H170" s="19"/>
      <c r="I170" s="19"/>
      <c r="J170" s="8"/>
    </row>
    <row r="171" spans="1:10" ht="21.75">
      <c r="A171" s="11"/>
      <c r="B171" s="12" t="s">
        <v>83</v>
      </c>
      <c r="C171" s="13"/>
      <c r="D171" s="10"/>
      <c r="E171" s="19"/>
      <c r="F171" s="19"/>
      <c r="G171" s="19"/>
      <c r="H171" s="19"/>
      <c r="I171" s="19"/>
      <c r="J171" s="8"/>
    </row>
    <row r="172" spans="1:10" ht="21.75">
      <c r="A172" s="11"/>
      <c r="B172" s="8"/>
      <c r="C172" s="13" t="s">
        <v>41</v>
      </c>
      <c r="D172" s="10"/>
      <c r="E172" s="20"/>
      <c r="F172" s="20"/>
      <c r="G172" s="20"/>
      <c r="H172" s="20"/>
      <c r="I172" s="20"/>
      <c r="J172" s="8"/>
    </row>
    <row r="173" spans="1:10" ht="21.75">
      <c r="A173" s="11"/>
      <c r="B173" s="8"/>
      <c r="C173" s="9" t="s">
        <v>44</v>
      </c>
      <c r="D173" s="10"/>
      <c r="E173" s="20"/>
      <c r="F173" s="20"/>
      <c r="G173" s="20"/>
      <c r="H173" s="20"/>
      <c r="I173" s="20"/>
      <c r="J173" s="8"/>
    </row>
    <row r="174" spans="1:10" ht="21.75">
      <c r="A174" s="11"/>
      <c r="B174" s="8"/>
      <c r="C174" s="9"/>
      <c r="D174" s="10" t="s">
        <v>136</v>
      </c>
      <c r="E174" s="20">
        <v>20000</v>
      </c>
      <c r="F174" s="20"/>
      <c r="G174" s="20">
        <v>0</v>
      </c>
      <c r="H174" s="20">
        <f>E174+F174-G174</f>
        <v>20000</v>
      </c>
      <c r="I174" s="20"/>
      <c r="J174" s="8"/>
    </row>
    <row r="175" spans="1:9" ht="21.75">
      <c r="A175" s="11"/>
      <c r="B175" s="8"/>
      <c r="C175" s="9"/>
      <c r="D175" s="10" t="s">
        <v>137</v>
      </c>
      <c r="E175" s="20">
        <v>100000</v>
      </c>
      <c r="F175" s="20"/>
      <c r="G175" s="20">
        <v>0</v>
      </c>
      <c r="H175" s="20">
        <f>E175+F175-G175</f>
        <v>100000</v>
      </c>
      <c r="I175" s="20"/>
    </row>
    <row r="176" spans="1:9" ht="21.75">
      <c r="A176" s="54" t="s">
        <v>46</v>
      </c>
      <c r="B176" s="55"/>
      <c r="C176" s="55"/>
      <c r="D176" s="56"/>
      <c r="E176" s="22">
        <f>SUM(E174:E175)</f>
        <v>120000</v>
      </c>
      <c r="F176" s="22">
        <f>SUM(F174:F175)</f>
        <v>0</v>
      </c>
      <c r="G176" s="22">
        <f>SUM(G174:G175)</f>
        <v>0</v>
      </c>
      <c r="H176" s="22">
        <f>SUM(H174:H175)</f>
        <v>120000</v>
      </c>
      <c r="I176" s="22"/>
    </row>
    <row r="177" spans="1:9" ht="21.75">
      <c r="A177" s="11"/>
      <c r="B177" s="8"/>
      <c r="C177" s="13" t="s">
        <v>49</v>
      </c>
      <c r="D177" s="10"/>
      <c r="E177" s="19"/>
      <c r="F177" s="19"/>
      <c r="G177" s="19"/>
      <c r="H177" s="19"/>
      <c r="I177" s="19"/>
    </row>
    <row r="178" spans="1:9" ht="21.75">
      <c r="A178" s="11"/>
      <c r="B178" s="8"/>
      <c r="C178" s="9" t="s">
        <v>91</v>
      </c>
      <c r="D178" s="10"/>
      <c r="E178" s="20">
        <v>10000</v>
      </c>
      <c r="F178" s="20"/>
      <c r="G178" s="20">
        <v>0</v>
      </c>
      <c r="H178" s="20">
        <f>E178+F178-G178</f>
        <v>10000</v>
      </c>
      <c r="I178" s="20"/>
    </row>
    <row r="179" spans="1:9" ht="21.75">
      <c r="A179" s="54" t="s">
        <v>62</v>
      </c>
      <c r="B179" s="55"/>
      <c r="C179" s="55"/>
      <c r="D179" s="56"/>
      <c r="E179" s="22">
        <f>SUM(E178:E178)</f>
        <v>10000</v>
      </c>
      <c r="F179" s="22">
        <f>SUM(F178:F178)</f>
        <v>0</v>
      </c>
      <c r="G179" s="22">
        <f>SUM(G178:G178)</f>
        <v>0</v>
      </c>
      <c r="H179" s="22">
        <f>SUM(H178:H178)</f>
        <v>10000</v>
      </c>
      <c r="I179" s="22"/>
    </row>
    <row r="180" spans="1:10" ht="21.75">
      <c r="A180" s="31"/>
      <c r="B180" s="31"/>
      <c r="C180" s="32"/>
      <c r="D180" s="31"/>
      <c r="E180" s="37"/>
      <c r="F180" s="37"/>
      <c r="G180" s="37"/>
      <c r="H180" s="37"/>
      <c r="I180" s="37"/>
      <c r="J180" s="8"/>
    </row>
    <row r="181" spans="1:10" ht="21.75">
      <c r="A181" s="8"/>
      <c r="B181" s="8"/>
      <c r="C181" s="9"/>
      <c r="D181" s="8"/>
      <c r="E181" s="41"/>
      <c r="F181" s="41"/>
      <c r="G181" s="41"/>
      <c r="H181" s="41"/>
      <c r="I181" s="41"/>
      <c r="J181" s="8"/>
    </row>
    <row r="182" spans="1:10" ht="21.75">
      <c r="A182" s="8"/>
      <c r="B182" s="8"/>
      <c r="C182" s="9"/>
      <c r="D182" s="8"/>
      <c r="E182" s="41"/>
      <c r="F182" s="41"/>
      <c r="G182" s="41"/>
      <c r="H182" s="41"/>
      <c r="I182" s="41"/>
      <c r="J182" s="8"/>
    </row>
    <row r="183" spans="1:10" ht="21.75">
      <c r="A183" s="8"/>
      <c r="B183" s="8"/>
      <c r="C183" s="9"/>
      <c r="D183" s="8"/>
      <c r="E183" s="41"/>
      <c r="F183" s="41"/>
      <c r="G183" s="41"/>
      <c r="H183" s="41"/>
      <c r="I183" s="41"/>
      <c r="J183" s="8"/>
    </row>
    <row r="184" spans="1:10" ht="21.75">
      <c r="A184" s="8"/>
      <c r="B184" s="8"/>
      <c r="C184" s="9"/>
      <c r="D184" s="8"/>
      <c r="E184" s="41"/>
      <c r="F184" s="41"/>
      <c r="G184" s="41"/>
      <c r="H184" s="41"/>
      <c r="I184" s="41"/>
      <c r="J184" s="8"/>
    </row>
    <row r="185" spans="1:10" ht="21.75">
      <c r="A185" s="8"/>
      <c r="B185" s="8"/>
      <c r="C185" s="9"/>
      <c r="D185" s="8"/>
      <c r="E185" s="41"/>
      <c r="F185" s="41"/>
      <c r="G185" s="41"/>
      <c r="H185" s="41"/>
      <c r="I185" s="41"/>
      <c r="J185" s="8"/>
    </row>
    <row r="186" spans="1:10" ht="21.75">
      <c r="A186" s="8"/>
      <c r="B186" s="8"/>
      <c r="C186" s="9"/>
      <c r="D186" s="8"/>
      <c r="E186" s="41"/>
      <c r="F186" s="41"/>
      <c r="G186" s="41"/>
      <c r="H186" s="41"/>
      <c r="I186" s="41"/>
      <c r="J186" s="8"/>
    </row>
    <row r="187" spans="1:10" ht="21.75">
      <c r="A187" s="63" t="s">
        <v>86</v>
      </c>
      <c r="B187" s="63"/>
      <c r="C187" s="63"/>
      <c r="D187" s="63"/>
      <c r="E187" s="63"/>
      <c r="F187" s="63"/>
      <c r="G187" s="63"/>
      <c r="H187" s="63"/>
      <c r="I187" s="63"/>
      <c r="J187" s="8"/>
    </row>
    <row r="188" spans="1:9" ht="21.75">
      <c r="A188" s="64" t="s">
        <v>1</v>
      </c>
      <c r="B188" s="65"/>
      <c r="C188" s="65"/>
      <c r="D188" s="66"/>
      <c r="E188" s="3" t="s">
        <v>5</v>
      </c>
      <c r="F188" s="4" t="s">
        <v>7</v>
      </c>
      <c r="G188" s="3" t="s">
        <v>9</v>
      </c>
      <c r="H188" s="70" t="s">
        <v>11</v>
      </c>
      <c r="I188" s="70" t="s">
        <v>12</v>
      </c>
    </row>
    <row r="189" spans="1:9" ht="21.75">
      <c r="A189" s="67"/>
      <c r="B189" s="68"/>
      <c r="C189" s="68"/>
      <c r="D189" s="69"/>
      <c r="E189" s="5" t="s">
        <v>6</v>
      </c>
      <c r="F189" s="6" t="s">
        <v>8</v>
      </c>
      <c r="G189" s="5" t="s">
        <v>10</v>
      </c>
      <c r="H189" s="71"/>
      <c r="I189" s="71"/>
    </row>
    <row r="190" spans="1:9" ht="21.75">
      <c r="A190" s="60" t="s">
        <v>93</v>
      </c>
      <c r="B190" s="61"/>
      <c r="C190" s="61"/>
      <c r="D190" s="62"/>
      <c r="E190" s="23"/>
      <c r="F190" s="23"/>
      <c r="G190" s="23"/>
      <c r="H190" s="23"/>
      <c r="I190" s="23"/>
    </row>
    <row r="191" spans="1:9" ht="21.75">
      <c r="A191" s="7" t="s">
        <v>94</v>
      </c>
      <c r="B191" s="8"/>
      <c r="C191" s="9"/>
      <c r="D191" s="10"/>
      <c r="E191" s="20"/>
      <c r="F191" s="20"/>
      <c r="G191" s="20"/>
      <c r="H191" s="20"/>
      <c r="I191" s="20"/>
    </row>
    <row r="192" spans="1:9" ht="21.75">
      <c r="A192" s="11"/>
      <c r="B192" s="12" t="s">
        <v>16</v>
      </c>
      <c r="C192" s="9"/>
      <c r="D192" s="10"/>
      <c r="E192" s="20"/>
      <c r="F192" s="20"/>
      <c r="G192" s="20"/>
      <c r="H192" s="20"/>
      <c r="I192" s="20"/>
    </row>
    <row r="193" spans="1:9" ht="21.75">
      <c r="A193" s="11"/>
      <c r="B193" s="8"/>
      <c r="C193" s="13" t="s">
        <v>25</v>
      </c>
      <c r="D193" s="10"/>
      <c r="E193" s="20"/>
      <c r="F193" s="20"/>
      <c r="G193" s="20"/>
      <c r="H193" s="20"/>
      <c r="I193" s="20"/>
    </row>
    <row r="194" spans="1:9" ht="21.75">
      <c r="A194" s="11"/>
      <c r="B194" s="8"/>
      <c r="C194" s="9" t="s">
        <v>31</v>
      </c>
      <c r="D194" s="10"/>
      <c r="E194" s="20">
        <v>552720</v>
      </c>
      <c r="F194" s="20"/>
      <c r="G194" s="20">
        <v>134010</v>
      </c>
      <c r="H194" s="20">
        <f>E194+F194-G194</f>
        <v>418710</v>
      </c>
      <c r="I194" s="20"/>
    </row>
    <row r="195" spans="1:9" ht="21.75">
      <c r="A195" s="11"/>
      <c r="B195" s="8"/>
      <c r="C195" s="9" t="s">
        <v>33</v>
      </c>
      <c r="D195" s="10"/>
      <c r="E195" s="20">
        <v>42000</v>
      </c>
      <c r="F195" s="20"/>
      <c r="G195" s="20">
        <v>10500</v>
      </c>
      <c r="H195" s="20">
        <f>E195+F195-G195</f>
        <v>31500</v>
      </c>
      <c r="I195" s="20"/>
    </row>
    <row r="196" spans="1:9" ht="21.75">
      <c r="A196" s="11"/>
      <c r="B196" s="8"/>
      <c r="C196" s="9" t="s">
        <v>34</v>
      </c>
      <c r="D196" s="10"/>
      <c r="E196" s="20">
        <v>134700</v>
      </c>
      <c r="F196" s="20"/>
      <c r="G196" s="20">
        <v>32430</v>
      </c>
      <c r="H196" s="20">
        <f>E196+F196-G196</f>
        <v>102270</v>
      </c>
      <c r="I196" s="20"/>
    </row>
    <row r="197" spans="1:9" ht="21.75">
      <c r="A197" s="14"/>
      <c r="B197" s="15"/>
      <c r="C197" s="16" t="s">
        <v>35</v>
      </c>
      <c r="D197" s="17"/>
      <c r="E197" s="21">
        <v>24000</v>
      </c>
      <c r="F197" s="21"/>
      <c r="G197" s="21">
        <v>6000</v>
      </c>
      <c r="H197" s="20">
        <f>E197+F197-G197</f>
        <v>18000</v>
      </c>
      <c r="I197" s="21"/>
    </row>
    <row r="198" spans="1:9" ht="21.75">
      <c r="A198" s="54" t="s">
        <v>26</v>
      </c>
      <c r="B198" s="55"/>
      <c r="C198" s="55"/>
      <c r="D198" s="56"/>
      <c r="E198" s="22">
        <f>SUM(E194:E197)</f>
        <v>753420</v>
      </c>
      <c r="F198" s="22">
        <f>SUM(F194:F197)</f>
        <v>0</v>
      </c>
      <c r="G198" s="22">
        <f>SUM(G194:G197)</f>
        <v>182940</v>
      </c>
      <c r="H198" s="22">
        <f>SUM(H194:H197)</f>
        <v>570480</v>
      </c>
      <c r="I198" s="22"/>
    </row>
    <row r="199" spans="1:9" ht="21.75">
      <c r="A199" s="11"/>
      <c r="B199" s="12" t="s">
        <v>83</v>
      </c>
      <c r="C199" s="9"/>
      <c r="D199" s="10"/>
      <c r="E199" s="19"/>
      <c r="F199" s="19"/>
      <c r="G199" s="19"/>
      <c r="H199" s="19"/>
      <c r="I199" s="19"/>
    </row>
    <row r="200" spans="1:9" ht="21.75">
      <c r="A200" s="11"/>
      <c r="B200" s="8"/>
      <c r="C200" s="13" t="s">
        <v>36</v>
      </c>
      <c r="D200" s="10"/>
      <c r="E200" s="19"/>
      <c r="F200" s="19"/>
      <c r="G200" s="19"/>
      <c r="H200" s="19"/>
      <c r="I200" s="19"/>
    </row>
    <row r="201" spans="1:9" ht="21.75">
      <c r="A201" s="11"/>
      <c r="B201" s="8"/>
      <c r="C201" s="9" t="s">
        <v>37</v>
      </c>
      <c r="D201" s="10"/>
      <c r="E201" s="20">
        <v>65000</v>
      </c>
      <c r="F201" s="20"/>
      <c r="G201" s="20">
        <v>0</v>
      </c>
      <c r="H201" s="20">
        <f>E201+F201-G201</f>
        <v>65000</v>
      </c>
      <c r="I201" s="20"/>
    </row>
    <row r="202" spans="1:9" ht="21.75">
      <c r="A202" s="11"/>
      <c r="B202" s="8"/>
      <c r="C202" s="9" t="s">
        <v>38</v>
      </c>
      <c r="D202" s="10"/>
      <c r="E202" s="20">
        <v>3000</v>
      </c>
      <c r="F202" s="20"/>
      <c r="G202" s="20">
        <v>0</v>
      </c>
      <c r="H202" s="20">
        <f>E202+F202-G202</f>
        <v>3000</v>
      </c>
      <c r="I202" s="20"/>
    </row>
    <row r="203" spans="1:9" ht="21.75">
      <c r="A203" s="11"/>
      <c r="B203" s="8"/>
      <c r="C203" s="9" t="s">
        <v>40</v>
      </c>
      <c r="D203" s="10"/>
      <c r="E203" s="20">
        <v>20000</v>
      </c>
      <c r="F203" s="20"/>
      <c r="G203" s="20">
        <v>300</v>
      </c>
      <c r="H203" s="20">
        <f>E203+F203-G203</f>
        <v>19700</v>
      </c>
      <c r="I203" s="20"/>
    </row>
    <row r="204" spans="1:9" ht="21.75">
      <c r="A204" s="54" t="s">
        <v>45</v>
      </c>
      <c r="B204" s="55"/>
      <c r="C204" s="55"/>
      <c r="D204" s="56"/>
      <c r="E204" s="22">
        <f>SUM(E201:E203)</f>
        <v>88000</v>
      </c>
      <c r="F204" s="22">
        <f>SUM(F201:F203)</f>
        <v>0</v>
      </c>
      <c r="G204" s="22">
        <f>SUM(G201:G203)</f>
        <v>300</v>
      </c>
      <c r="H204" s="22">
        <f>SUM(H201:H203)</f>
        <v>87700</v>
      </c>
      <c r="I204" s="22"/>
    </row>
    <row r="205" spans="1:9" ht="21.75">
      <c r="A205" s="11"/>
      <c r="B205" s="8"/>
      <c r="C205" s="13" t="s">
        <v>41</v>
      </c>
      <c r="D205" s="10"/>
      <c r="E205" s="20"/>
      <c r="F205" s="20"/>
      <c r="G205" s="20"/>
      <c r="H205" s="20"/>
      <c r="I205" s="20"/>
    </row>
    <row r="206" spans="1:9" ht="21.75">
      <c r="A206" s="11"/>
      <c r="B206" s="8"/>
      <c r="C206" s="9" t="s">
        <v>42</v>
      </c>
      <c r="D206" s="10"/>
      <c r="E206" s="20">
        <v>257000</v>
      </c>
      <c r="F206" s="20"/>
      <c r="G206" s="20">
        <v>0</v>
      </c>
      <c r="H206" s="20">
        <f>E206+F206-G206</f>
        <v>257000</v>
      </c>
      <c r="I206" s="20"/>
    </row>
    <row r="207" spans="1:9" ht="21.75">
      <c r="A207" s="11"/>
      <c r="B207" s="8"/>
      <c r="C207" s="9" t="s">
        <v>44</v>
      </c>
      <c r="D207" s="10"/>
      <c r="E207" s="20"/>
      <c r="F207" s="20"/>
      <c r="G207" s="20"/>
      <c r="H207" s="20"/>
      <c r="I207" s="20"/>
    </row>
    <row r="208" spans="1:9" ht="21.75">
      <c r="A208" s="11"/>
      <c r="B208" s="8"/>
      <c r="C208" s="9"/>
      <c r="D208" s="10" t="s">
        <v>80</v>
      </c>
      <c r="E208" s="20">
        <v>100000</v>
      </c>
      <c r="F208" s="20"/>
      <c r="G208" s="20">
        <v>0</v>
      </c>
      <c r="H208" s="20">
        <f>E208+F208-G208</f>
        <v>100000</v>
      </c>
      <c r="I208" s="20"/>
    </row>
    <row r="209" spans="1:9" ht="21.75">
      <c r="A209" s="11"/>
      <c r="B209" s="8"/>
      <c r="C209" s="9" t="s">
        <v>48</v>
      </c>
      <c r="D209" s="10"/>
      <c r="E209" s="20">
        <v>10000</v>
      </c>
      <c r="F209" s="20"/>
      <c r="G209" s="20">
        <v>0</v>
      </c>
      <c r="H209" s="20">
        <f>E209+F209-G209</f>
        <v>10000</v>
      </c>
      <c r="I209" s="20"/>
    </row>
    <row r="210" spans="1:9" ht="21.75">
      <c r="A210" s="54" t="s">
        <v>46</v>
      </c>
      <c r="B210" s="55"/>
      <c r="C210" s="55"/>
      <c r="D210" s="56"/>
      <c r="E210" s="22">
        <f>SUM(E206:E209)</f>
        <v>367000</v>
      </c>
      <c r="F210" s="22">
        <f>SUM(F206:F209)</f>
        <v>0</v>
      </c>
      <c r="G210" s="22">
        <f>SUM(G206:G209)</f>
        <v>0</v>
      </c>
      <c r="H210" s="22">
        <f>SUM(H206:H209)</f>
        <v>367000</v>
      </c>
      <c r="I210" s="22"/>
    </row>
    <row r="211" spans="1:10" ht="21.75">
      <c r="A211" s="8"/>
      <c r="B211" s="8"/>
      <c r="C211" s="9"/>
      <c r="D211" s="8"/>
      <c r="E211" s="41"/>
      <c r="F211" s="41"/>
      <c r="G211" s="41"/>
      <c r="H211" s="41"/>
      <c r="I211" s="41"/>
      <c r="J211" s="8"/>
    </row>
    <row r="212" spans="1:10" ht="19.5" customHeight="1">
      <c r="A212" s="63" t="s">
        <v>92</v>
      </c>
      <c r="B212" s="63"/>
      <c r="C212" s="63"/>
      <c r="D212" s="63"/>
      <c r="E212" s="63"/>
      <c r="F212" s="63"/>
      <c r="G212" s="63"/>
      <c r="H212" s="63"/>
      <c r="I212" s="63"/>
      <c r="J212" s="8"/>
    </row>
    <row r="213" spans="1:9" ht="19.5" customHeight="1">
      <c r="A213" s="64" t="s">
        <v>1</v>
      </c>
      <c r="B213" s="65"/>
      <c r="C213" s="65"/>
      <c r="D213" s="66"/>
      <c r="E213" s="3" t="s">
        <v>5</v>
      </c>
      <c r="F213" s="4" t="s">
        <v>7</v>
      </c>
      <c r="G213" s="3" t="s">
        <v>9</v>
      </c>
      <c r="H213" s="70" t="s">
        <v>11</v>
      </c>
      <c r="I213" s="70" t="s">
        <v>12</v>
      </c>
    </row>
    <row r="214" spans="1:9" ht="19.5" customHeight="1">
      <c r="A214" s="67"/>
      <c r="B214" s="68"/>
      <c r="C214" s="68"/>
      <c r="D214" s="69"/>
      <c r="E214" s="5" t="s">
        <v>6</v>
      </c>
      <c r="F214" s="6" t="s">
        <v>8</v>
      </c>
      <c r="G214" s="5" t="s">
        <v>10</v>
      </c>
      <c r="H214" s="71"/>
      <c r="I214" s="71"/>
    </row>
    <row r="215" spans="1:9" ht="19.5" customHeight="1">
      <c r="A215" s="11"/>
      <c r="B215" s="8"/>
      <c r="C215" s="13" t="s">
        <v>49</v>
      </c>
      <c r="D215" s="10"/>
      <c r="E215" s="19"/>
      <c r="F215" s="19"/>
      <c r="G215" s="19"/>
      <c r="H215" s="19"/>
      <c r="I215" s="19"/>
    </row>
    <row r="216" spans="1:9" ht="19.5" customHeight="1">
      <c r="A216" s="11"/>
      <c r="B216" s="8"/>
      <c r="C216" s="9" t="s">
        <v>50</v>
      </c>
      <c r="D216" s="10"/>
      <c r="E216" s="20">
        <v>25000</v>
      </c>
      <c r="F216" s="20"/>
      <c r="G216" s="20">
        <v>0</v>
      </c>
      <c r="H216" s="20">
        <f aca="true" t="shared" si="2" ref="H216:H222">E216+F216-G216</f>
        <v>25000</v>
      </c>
      <c r="I216" s="20"/>
    </row>
    <row r="217" spans="1:9" ht="19.5" customHeight="1">
      <c r="A217" s="11"/>
      <c r="B217" s="8"/>
      <c r="C217" s="9" t="s">
        <v>96</v>
      </c>
      <c r="D217" s="10"/>
      <c r="E217" s="20">
        <v>40000</v>
      </c>
      <c r="F217" s="20"/>
      <c r="G217" s="20">
        <v>0</v>
      </c>
      <c r="H217" s="20">
        <f t="shared" si="2"/>
        <v>40000</v>
      </c>
      <c r="I217" s="20"/>
    </row>
    <row r="218" spans="1:9" ht="19.5" customHeight="1">
      <c r="A218" s="11"/>
      <c r="B218" s="8"/>
      <c r="C218" s="9" t="s">
        <v>97</v>
      </c>
      <c r="D218" s="10"/>
      <c r="E218" s="20">
        <v>50000</v>
      </c>
      <c r="F218" s="20"/>
      <c r="G218" s="20">
        <v>0</v>
      </c>
      <c r="H218" s="20">
        <f t="shared" si="2"/>
        <v>50000</v>
      </c>
      <c r="I218" s="20"/>
    </row>
    <row r="219" spans="1:9" ht="19.5" customHeight="1">
      <c r="A219" s="11"/>
      <c r="B219" s="8"/>
      <c r="C219" s="9" t="s">
        <v>52</v>
      </c>
      <c r="D219" s="10"/>
      <c r="E219" s="20">
        <v>50000</v>
      </c>
      <c r="F219" s="20"/>
      <c r="G219" s="20">
        <v>0</v>
      </c>
      <c r="H219" s="20">
        <f t="shared" si="2"/>
        <v>50000</v>
      </c>
      <c r="I219" s="20"/>
    </row>
    <row r="220" spans="1:9" ht="19.5" customHeight="1">
      <c r="A220" s="11"/>
      <c r="B220" s="8"/>
      <c r="C220" s="9" t="s">
        <v>53</v>
      </c>
      <c r="D220" s="10"/>
      <c r="E220" s="20">
        <v>50000</v>
      </c>
      <c r="F220" s="20"/>
      <c r="G220" s="20">
        <v>0</v>
      </c>
      <c r="H220" s="20">
        <f t="shared" si="2"/>
        <v>50000</v>
      </c>
      <c r="I220" s="20"/>
    </row>
    <row r="221" spans="1:9" ht="19.5" customHeight="1">
      <c r="A221" s="11"/>
      <c r="B221" s="8"/>
      <c r="C221" s="9" t="s">
        <v>81</v>
      </c>
      <c r="D221" s="10"/>
      <c r="E221" s="20">
        <v>20000</v>
      </c>
      <c r="F221" s="20"/>
      <c r="G221" s="20">
        <v>0</v>
      </c>
      <c r="H221" s="20">
        <f>E221+F221-G221</f>
        <v>20000</v>
      </c>
      <c r="I221" s="20"/>
    </row>
    <row r="222" spans="1:9" ht="19.5" customHeight="1">
      <c r="A222" s="11"/>
      <c r="B222" s="8"/>
      <c r="C222" s="9" t="s">
        <v>54</v>
      </c>
      <c r="D222" s="10"/>
      <c r="E222" s="20">
        <v>30000</v>
      </c>
      <c r="F222" s="20"/>
      <c r="G222" s="20">
        <v>14050</v>
      </c>
      <c r="H222" s="20">
        <f t="shared" si="2"/>
        <v>15950</v>
      </c>
      <c r="I222" s="20"/>
    </row>
    <row r="223" spans="1:9" ht="19.5" customHeight="1">
      <c r="A223" s="54" t="s">
        <v>62</v>
      </c>
      <c r="B223" s="55"/>
      <c r="C223" s="55"/>
      <c r="D223" s="56"/>
      <c r="E223" s="22">
        <f>SUM(E216:E222)</f>
        <v>265000</v>
      </c>
      <c r="F223" s="22">
        <f>SUM(F216:F222)</f>
        <v>0</v>
      </c>
      <c r="G223" s="22">
        <f>SUM(G216:G222)</f>
        <v>14050</v>
      </c>
      <c r="H223" s="22">
        <f>SUM(H216:H222)</f>
        <v>250950</v>
      </c>
      <c r="I223" s="22"/>
    </row>
    <row r="224" spans="1:9" ht="19.5" customHeight="1">
      <c r="A224" s="11"/>
      <c r="B224" s="12" t="s">
        <v>64</v>
      </c>
      <c r="C224" s="9"/>
      <c r="D224" s="10"/>
      <c r="E224" s="19"/>
      <c r="F224" s="19"/>
      <c r="G224" s="19"/>
      <c r="H224" s="19"/>
      <c r="I224" s="19"/>
    </row>
    <row r="225" spans="1:9" ht="19.5" customHeight="1">
      <c r="A225" s="11"/>
      <c r="B225" s="8"/>
      <c r="C225" s="13" t="s">
        <v>65</v>
      </c>
      <c r="D225" s="10"/>
      <c r="E225" s="19"/>
      <c r="F225" s="19"/>
      <c r="G225" s="19"/>
      <c r="H225" s="19"/>
      <c r="I225" s="19"/>
    </row>
    <row r="226" spans="1:9" ht="19.5" customHeight="1">
      <c r="A226" s="11"/>
      <c r="B226" s="8"/>
      <c r="C226" s="9" t="s">
        <v>138</v>
      </c>
      <c r="D226" s="10"/>
      <c r="E226" s="20"/>
      <c r="F226" s="20"/>
      <c r="G226" s="20"/>
      <c r="H226" s="20"/>
      <c r="I226" s="20"/>
    </row>
    <row r="227" spans="1:9" ht="19.5" customHeight="1">
      <c r="A227" s="11"/>
      <c r="B227" s="8"/>
      <c r="C227" s="9"/>
      <c r="D227" s="10" t="s">
        <v>139</v>
      </c>
      <c r="E227" s="20">
        <v>19400</v>
      </c>
      <c r="F227" s="20"/>
      <c r="G227" s="20">
        <v>0</v>
      </c>
      <c r="H227" s="20">
        <f>E227+F227-G227</f>
        <v>19400</v>
      </c>
      <c r="I227" s="20"/>
    </row>
    <row r="228" spans="1:9" ht="19.5" customHeight="1">
      <c r="A228" s="54" t="s">
        <v>66</v>
      </c>
      <c r="B228" s="55"/>
      <c r="C228" s="55"/>
      <c r="D228" s="56"/>
      <c r="E228" s="22">
        <f>SUM(E227:E227)</f>
        <v>19400</v>
      </c>
      <c r="F228" s="22">
        <f>SUM(F227:F227)</f>
        <v>0</v>
      </c>
      <c r="G228" s="22">
        <f>SUM(G227:G227)</f>
        <v>0</v>
      </c>
      <c r="H228" s="22">
        <f>SUM(H227:H227)</f>
        <v>19400</v>
      </c>
      <c r="I228" s="22"/>
    </row>
    <row r="229" spans="1:9" ht="19.5" customHeight="1">
      <c r="A229" s="7" t="s">
        <v>101</v>
      </c>
      <c r="B229" s="8"/>
      <c r="C229" s="9"/>
      <c r="D229" s="10"/>
      <c r="E229" s="20"/>
      <c r="F229" s="20"/>
      <c r="G229" s="20"/>
      <c r="H229" s="20"/>
      <c r="I229" s="20"/>
    </row>
    <row r="230" spans="1:10" ht="19.5" customHeight="1">
      <c r="A230" s="11"/>
      <c r="B230" s="12" t="s">
        <v>83</v>
      </c>
      <c r="C230" s="13"/>
      <c r="D230" s="10"/>
      <c r="E230" s="19"/>
      <c r="F230" s="19"/>
      <c r="G230" s="19"/>
      <c r="H230" s="19"/>
      <c r="I230" s="19"/>
      <c r="J230" s="8"/>
    </row>
    <row r="231" spans="1:10" ht="19.5" customHeight="1">
      <c r="A231" s="11"/>
      <c r="B231" s="8"/>
      <c r="C231" s="13" t="s">
        <v>41</v>
      </c>
      <c r="D231" s="10"/>
      <c r="E231" s="20"/>
      <c r="F231" s="20"/>
      <c r="G231" s="20"/>
      <c r="H231" s="20"/>
      <c r="I231" s="20"/>
      <c r="J231" s="8"/>
    </row>
    <row r="232" spans="1:9" ht="19.5" customHeight="1">
      <c r="A232" s="11"/>
      <c r="B232" s="8"/>
      <c r="C232" s="9" t="s">
        <v>48</v>
      </c>
      <c r="D232" s="10"/>
      <c r="E232" s="20">
        <v>1672480</v>
      </c>
      <c r="F232" s="20"/>
      <c r="G232" s="20">
        <v>0</v>
      </c>
      <c r="H232" s="20">
        <f>E232+F232-G232</f>
        <v>1672480</v>
      </c>
      <c r="I232" s="20"/>
    </row>
    <row r="233" spans="1:9" ht="19.5" customHeight="1">
      <c r="A233" s="54" t="s">
        <v>46</v>
      </c>
      <c r="B233" s="55"/>
      <c r="C233" s="55"/>
      <c r="D233" s="56"/>
      <c r="E233" s="22">
        <f>SUM(E229:E232)</f>
        <v>1672480</v>
      </c>
      <c r="F233" s="22">
        <f>SUM(F229:F232)</f>
        <v>0</v>
      </c>
      <c r="G233" s="22">
        <f>SUM(G229:G232)</f>
        <v>0</v>
      </c>
      <c r="H233" s="22">
        <f>SUM(H229:H232)</f>
        <v>1672480</v>
      </c>
      <c r="I233" s="22"/>
    </row>
    <row r="234" spans="1:9" ht="19.5" customHeight="1">
      <c r="A234" s="24"/>
      <c r="B234" s="28" t="s">
        <v>70</v>
      </c>
      <c r="C234" s="25"/>
      <c r="D234" s="26"/>
      <c r="E234" s="27"/>
      <c r="F234" s="27"/>
      <c r="G234" s="27"/>
      <c r="H234" s="27"/>
      <c r="I234" s="27"/>
    </row>
    <row r="235" spans="1:9" ht="19.5" customHeight="1">
      <c r="A235" s="11"/>
      <c r="B235" s="8"/>
      <c r="C235" s="13" t="s">
        <v>71</v>
      </c>
      <c r="D235" s="10"/>
      <c r="E235" s="20"/>
      <c r="F235" s="20"/>
      <c r="G235" s="20"/>
      <c r="H235" s="20"/>
      <c r="I235" s="20"/>
    </row>
    <row r="236" spans="1:9" ht="19.5" customHeight="1">
      <c r="A236" s="11"/>
      <c r="B236" s="8"/>
      <c r="C236" s="9" t="s">
        <v>72</v>
      </c>
      <c r="D236" s="10"/>
      <c r="E236" s="20">
        <v>496070</v>
      </c>
      <c r="F236" s="20"/>
      <c r="G236" s="20">
        <v>0</v>
      </c>
      <c r="H236" s="20">
        <f>E236+F236-G236</f>
        <v>496070</v>
      </c>
      <c r="I236" s="20"/>
    </row>
    <row r="237" spans="1:9" ht="19.5" customHeight="1">
      <c r="A237" s="54" t="s">
        <v>74</v>
      </c>
      <c r="B237" s="55"/>
      <c r="C237" s="55"/>
      <c r="D237" s="56"/>
      <c r="E237" s="22">
        <f>SUM(E235:E236)</f>
        <v>496070</v>
      </c>
      <c r="F237" s="22">
        <f>SUM(F235:F236)</f>
        <v>0</v>
      </c>
      <c r="G237" s="22">
        <f>SUM(G235:G236)</f>
        <v>0</v>
      </c>
      <c r="H237" s="22">
        <f>SUM(H235:H236)</f>
        <v>496070</v>
      </c>
      <c r="I237" s="22"/>
    </row>
    <row r="238" spans="1:10" ht="19.5" customHeight="1">
      <c r="A238" s="8"/>
      <c r="B238" s="8"/>
      <c r="C238" s="9"/>
      <c r="D238" s="8"/>
      <c r="E238" s="41"/>
      <c r="F238" s="41"/>
      <c r="G238" s="41"/>
      <c r="H238" s="41"/>
      <c r="I238" s="41"/>
      <c r="J238" s="8"/>
    </row>
    <row r="239" spans="1:10" ht="21.75">
      <c r="A239" s="63" t="s">
        <v>95</v>
      </c>
      <c r="B239" s="63"/>
      <c r="C239" s="63"/>
      <c r="D239" s="63"/>
      <c r="E239" s="63"/>
      <c r="F239" s="63"/>
      <c r="G239" s="63"/>
      <c r="H239" s="63"/>
      <c r="I239" s="63"/>
      <c r="J239" s="8"/>
    </row>
    <row r="240" spans="1:9" ht="21.75">
      <c r="A240" s="64" t="s">
        <v>1</v>
      </c>
      <c r="B240" s="65"/>
      <c r="C240" s="65"/>
      <c r="D240" s="66"/>
      <c r="E240" s="3" t="s">
        <v>5</v>
      </c>
      <c r="F240" s="4" t="s">
        <v>7</v>
      </c>
      <c r="G240" s="3" t="s">
        <v>9</v>
      </c>
      <c r="H240" s="70" t="s">
        <v>11</v>
      </c>
      <c r="I240" s="70" t="s">
        <v>12</v>
      </c>
    </row>
    <row r="241" spans="1:9" ht="21.75">
      <c r="A241" s="67"/>
      <c r="B241" s="68"/>
      <c r="C241" s="68"/>
      <c r="D241" s="69"/>
      <c r="E241" s="5" t="s">
        <v>6</v>
      </c>
      <c r="F241" s="6" t="s">
        <v>8</v>
      </c>
      <c r="G241" s="5" t="s">
        <v>10</v>
      </c>
      <c r="H241" s="71"/>
      <c r="I241" s="71"/>
    </row>
    <row r="242" spans="1:9" ht="19.5" customHeight="1">
      <c r="A242" s="7" t="s">
        <v>140</v>
      </c>
      <c r="B242" s="8"/>
      <c r="C242" s="9"/>
      <c r="D242" s="10"/>
      <c r="E242" s="20"/>
      <c r="F242" s="20"/>
      <c r="G242" s="20"/>
      <c r="H242" s="20"/>
      <c r="I242" s="20"/>
    </row>
    <row r="243" spans="1:10" ht="19.5" customHeight="1">
      <c r="A243" s="11"/>
      <c r="B243" s="12" t="s">
        <v>83</v>
      </c>
      <c r="C243" s="13"/>
      <c r="D243" s="10"/>
      <c r="E243" s="19"/>
      <c r="F243" s="19"/>
      <c r="G243" s="19"/>
      <c r="H243" s="19"/>
      <c r="I243" s="19"/>
      <c r="J243" s="8"/>
    </row>
    <row r="244" spans="1:10" ht="19.5" customHeight="1">
      <c r="A244" s="11"/>
      <c r="B244" s="8"/>
      <c r="C244" s="13" t="s">
        <v>41</v>
      </c>
      <c r="D244" s="10"/>
      <c r="E244" s="20"/>
      <c r="F244" s="20"/>
      <c r="G244" s="20"/>
      <c r="H244" s="20"/>
      <c r="I244" s="20"/>
      <c r="J244" s="8"/>
    </row>
    <row r="245" spans="1:9" ht="19.5" customHeight="1">
      <c r="A245" s="11"/>
      <c r="B245" s="8"/>
      <c r="C245" s="9" t="s">
        <v>48</v>
      </c>
      <c r="D245" s="10"/>
      <c r="E245" s="20">
        <v>901200</v>
      </c>
      <c r="F245" s="20"/>
      <c r="G245" s="20">
        <v>25000</v>
      </c>
      <c r="H245" s="20">
        <f>E245+F245-G245</f>
        <v>876200</v>
      </c>
      <c r="I245" s="20"/>
    </row>
    <row r="246" spans="1:9" ht="19.5" customHeight="1">
      <c r="A246" s="54" t="s">
        <v>46</v>
      </c>
      <c r="B246" s="55"/>
      <c r="C246" s="55"/>
      <c r="D246" s="56"/>
      <c r="E246" s="22">
        <f>SUM(E242:E245)</f>
        <v>901200</v>
      </c>
      <c r="F246" s="22">
        <f>SUM(F242:F245)</f>
        <v>0</v>
      </c>
      <c r="G246" s="22">
        <f>SUM(G242:G245)</f>
        <v>25000</v>
      </c>
      <c r="H246" s="22">
        <f>SUM(H242:H245)</f>
        <v>876200</v>
      </c>
      <c r="I246" s="22"/>
    </row>
    <row r="247" spans="1:9" ht="21.75">
      <c r="A247" s="11"/>
      <c r="B247" s="12" t="s">
        <v>64</v>
      </c>
      <c r="C247" s="9"/>
      <c r="D247" s="10"/>
      <c r="E247" s="19"/>
      <c r="F247" s="19"/>
      <c r="G247" s="19"/>
      <c r="H247" s="19"/>
      <c r="I247" s="19"/>
    </row>
    <row r="248" spans="1:9" ht="21.75">
      <c r="A248" s="11"/>
      <c r="B248" s="8"/>
      <c r="C248" s="13" t="s">
        <v>98</v>
      </c>
      <c r="D248" s="10"/>
      <c r="E248" s="19"/>
      <c r="F248" s="19"/>
      <c r="G248" s="19"/>
      <c r="H248" s="19"/>
      <c r="I248" s="19"/>
    </row>
    <row r="249" spans="1:9" ht="21.75">
      <c r="A249" s="11"/>
      <c r="B249" s="8"/>
      <c r="C249" s="9" t="s">
        <v>99</v>
      </c>
      <c r="D249" s="10"/>
      <c r="E249" s="20"/>
      <c r="F249" s="20"/>
      <c r="G249" s="20"/>
      <c r="H249" s="20"/>
      <c r="I249" s="20"/>
    </row>
    <row r="250" spans="1:9" ht="21.75">
      <c r="A250" s="11"/>
      <c r="B250" s="8"/>
      <c r="C250" s="9"/>
      <c r="D250" s="10" t="s">
        <v>141</v>
      </c>
      <c r="E250" s="20">
        <v>473000</v>
      </c>
      <c r="F250" s="20"/>
      <c r="G250" s="20">
        <v>0</v>
      </c>
      <c r="H250" s="20">
        <f>E250+F250-G250</f>
        <v>473000</v>
      </c>
      <c r="I250" s="20"/>
    </row>
    <row r="251" spans="1:9" ht="21.75">
      <c r="A251" s="11"/>
      <c r="B251" s="8"/>
      <c r="C251" s="9"/>
      <c r="D251" s="10" t="s">
        <v>142</v>
      </c>
      <c r="E251" s="20">
        <v>202800</v>
      </c>
      <c r="F251" s="20"/>
      <c r="G251" s="20">
        <v>0</v>
      </c>
      <c r="H251" s="20">
        <f>E251+F251-G251</f>
        <v>202800</v>
      </c>
      <c r="I251" s="20"/>
    </row>
    <row r="252" spans="1:9" ht="21.75">
      <c r="A252" s="54" t="s">
        <v>100</v>
      </c>
      <c r="B252" s="55"/>
      <c r="C252" s="55"/>
      <c r="D252" s="56"/>
      <c r="E252" s="22">
        <f>SUM(E249:E251)</f>
        <v>675800</v>
      </c>
      <c r="F252" s="22">
        <f>SUM(F249:F251)</f>
        <v>0</v>
      </c>
      <c r="G252" s="22">
        <f>SUM(G249:G251)</f>
        <v>0</v>
      </c>
      <c r="H252" s="22">
        <f>SUM(H249:H251)</f>
        <v>675800</v>
      </c>
      <c r="I252" s="22"/>
    </row>
    <row r="253" spans="1:9" ht="19.5" customHeight="1">
      <c r="A253" s="60" t="s">
        <v>102</v>
      </c>
      <c r="B253" s="61"/>
      <c r="C253" s="61"/>
      <c r="D253" s="62"/>
      <c r="E253" s="23"/>
      <c r="F253" s="23"/>
      <c r="G253" s="23"/>
      <c r="H253" s="23"/>
      <c r="I253" s="23"/>
    </row>
    <row r="254" spans="1:9" ht="19.5" customHeight="1">
      <c r="A254" s="7" t="s">
        <v>103</v>
      </c>
      <c r="B254" s="12"/>
      <c r="C254" s="13"/>
      <c r="D254" s="10"/>
      <c r="E254" s="19"/>
      <c r="F254" s="19"/>
      <c r="G254" s="19"/>
      <c r="H254" s="19"/>
      <c r="I254" s="19"/>
    </row>
    <row r="255" spans="1:9" ht="19.5" customHeight="1">
      <c r="A255" s="11"/>
      <c r="B255" s="12" t="s">
        <v>83</v>
      </c>
      <c r="C255" s="13"/>
      <c r="D255" s="10"/>
      <c r="E255" s="19"/>
      <c r="F255" s="19"/>
      <c r="G255" s="19"/>
      <c r="H255" s="19"/>
      <c r="I255" s="19"/>
    </row>
    <row r="256" spans="1:9" ht="19.5" customHeight="1">
      <c r="A256" s="11"/>
      <c r="B256" s="8"/>
      <c r="C256" s="13" t="s">
        <v>41</v>
      </c>
      <c r="D256" s="10"/>
      <c r="E256" s="20"/>
      <c r="F256" s="20"/>
      <c r="G256" s="20"/>
      <c r="H256" s="20"/>
      <c r="I256" s="20"/>
    </row>
    <row r="257" spans="1:9" ht="19.5" customHeight="1">
      <c r="A257" s="11"/>
      <c r="B257" s="8"/>
      <c r="C257" s="9" t="s">
        <v>44</v>
      </c>
      <c r="D257" s="10"/>
      <c r="E257" s="20"/>
      <c r="F257" s="20"/>
      <c r="G257" s="20"/>
      <c r="H257" s="20"/>
      <c r="I257" s="20"/>
    </row>
    <row r="258" spans="1:9" ht="19.5" customHeight="1">
      <c r="A258" s="11"/>
      <c r="B258" s="8"/>
      <c r="C258" s="9"/>
      <c r="D258" s="10" t="s">
        <v>143</v>
      </c>
      <c r="E258" s="20">
        <v>20000</v>
      </c>
      <c r="F258" s="20"/>
      <c r="G258" s="20">
        <v>0</v>
      </c>
      <c r="H258" s="20">
        <f>E258+F258-G258</f>
        <v>20000</v>
      </c>
      <c r="I258" s="20"/>
    </row>
    <row r="259" spans="1:9" ht="19.5" customHeight="1">
      <c r="A259" s="11"/>
      <c r="B259" s="8"/>
      <c r="C259" s="9"/>
      <c r="D259" s="10" t="s">
        <v>144</v>
      </c>
      <c r="E259" s="20">
        <v>20000</v>
      </c>
      <c r="F259" s="20"/>
      <c r="G259" s="20">
        <v>0</v>
      </c>
      <c r="H259" s="20">
        <f>E259+F259-G259</f>
        <v>20000</v>
      </c>
      <c r="I259" s="20"/>
    </row>
    <row r="260" spans="1:9" ht="19.5" customHeight="1">
      <c r="A260" s="11"/>
      <c r="B260" s="8"/>
      <c r="C260" s="9"/>
      <c r="D260" s="10" t="s">
        <v>145</v>
      </c>
      <c r="E260" s="20">
        <v>20000</v>
      </c>
      <c r="F260" s="20"/>
      <c r="G260" s="20">
        <v>0</v>
      </c>
      <c r="H260" s="20">
        <f>E260+F260-G260</f>
        <v>20000</v>
      </c>
      <c r="I260" s="20"/>
    </row>
    <row r="261" spans="1:9" ht="19.5" customHeight="1">
      <c r="A261" s="11"/>
      <c r="B261" s="8"/>
      <c r="C261" s="9"/>
      <c r="D261" s="10" t="s">
        <v>146</v>
      </c>
      <c r="E261" s="20"/>
      <c r="F261" s="20"/>
      <c r="G261" s="20"/>
      <c r="H261" s="20"/>
      <c r="I261" s="20"/>
    </row>
    <row r="262" spans="1:9" ht="19.5" customHeight="1">
      <c r="A262" s="11"/>
      <c r="B262" s="8"/>
      <c r="C262" s="9"/>
      <c r="D262" s="10" t="s">
        <v>147</v>
      </c>
      <c r="E262" s="20">
        <v>39000</v>
      </c>
      <c r="F262" s="20"/>
      <c r="G262" s="20">
        <v>0</v>
      </c>
      <c r="H262" s="20">
        <f>E262+F262-G262</f>
        <v>39000</v>
      </c>
      <c r="I262" s="20"/>
    </row>
    <row r="263" spans="1:9" ht="19.5" customHeight="1">
      <c r="A263" s="14"/>
      <c r="B263" s="15"/>
      <c r="C263" s="16"/>
      <c r="D263" s="17" t="s">
        <v>148</v>
      </c>
      <c r="E263" s="21">
        <v>20000</v>
      </c>
      <c r="F263" s="21"/>
      <c r="G263" s="21">
        <v>0</v>
      </c>
      <c r="H263" s="21">
        <f>E263+F263-G263</f>
        <v>20000</v>
      </c>
      <c r="I263" s="21"/>
    </row>
    <row r="264" spans="1:9" ht="19.5" customHeight="1">
      <c r="A264" s="40"/>
      <c r="B264" s="40"/>
      <c r="C264" s="40"/>
      <c r="D264" s="40"/>
      <c r="E264" s="30"/>
      <c r="F264" s="30"/>
      <c r="G264" s="30"/>
      <c r="H264" s="30"/>
      <c r="I264" s="30"/>
    </row>
    <row r="265" spans="1:9" ht="19.5" customHeight="1">
      <c r="A265" s="63" t="s">
        <v>151</v>
      </c>
      <c r="B265" s="63"/>
      <c r="C265" s="63"/>
      <c r="D265" s="63"/>
      <c r="E265" s="63"/>
      <c r="F265" s="63"/>
      <c r="G265" s="63"/>
      <c r="H265" s="63"/>
      <c r="I265" s="63"/>
    </row>
    <row r="266" spans="1:9" ht="19.5" customHeight="1">
      <c r="A266" s="64" t="s">
        <v>1</v>
      </c>
      <c r="B266" s="65"/>
      <c r="C266" s="65"/>
      <c r="D266" s="66"/>
      <c r="E266" s="3" t="s">
        <v>5</v>
      </c>
      <c r="F266" s="4" t="s">
        <v>7</v>
      </c>
      <c r="G266" s="3" t="s">
        <v>9</v>
      </c>
      <c r="H266" s="70" t="s">
        <v>11</v>
      </c>
      <c r="I266" s="70" t="s">
        <v>12</v>
      </c>
    </row>
    <row r="267" spans="1:9" ht="19.5" customHeight="1">
      <c r="A267" s="67"/>
      <c r="B267" s="68"/>
      <c r="C267" s="68"/>
      <c r="D267" s="69"/>
      <c r="E267" s="5" t="s">
        <v>6</v>
      </c>
      <c r="F267" s="6" t="s">
        <v>8</v>
      </c>
      <c r="G267" s="5" t="s">
        <v>10</v>
      </c>
      <c r="H267" s="71"/>
      <c r="I267" s="71"/>
    </row>
    <row r="268" spans="1:9" ht="19.5" customHeight="1">
      <c r="A268" s="11"/>
      <c r="B268" s="8"/>
      <c r="C268" s="9"/>
      <c r="D268" s="10" t="s">
        <v>149</v>
      </c>
      <c r="E268" s="20">
        <v>20000</v>
      </c>
      <c r="F268" s="20"/>
      <c r="G268" s="20">
        <v>0</v>
      </c>
      <c r="H268" s="20">
        <f>E268+F268-G268</f>
        <v>20000</v>
      </c>
      <c r="I268" s="20"/>
    </row>
    <row r="269" spans="1:9" ht="19.5" customHeight="1">
      <c r="A269" s="11"/>
      <c r="B269" s="8"/>
      <c r="C269" s="9"/>
      <c r="D269" s="10" t="s">
        <v>150</v>
      </c>
      <c r="E269" s="20">
        <v>50000</v>
      </c>
      <c r="F269" s="20"/>
      <c r="G269" s="20">
        <v>0</v>
      </c>
      <c r="H269" s="20">
        <f>E269+F269-G269</f>
        <v>50000</v>
      </c>
      <c r="I269" s="20"/>
    </row>
    <row r="270" spans="1:9" ht="19.5" customHeight="1">
      <c r="A270" s="54" t="s">
        <v>46</v>
      </c>
      <c r="B270" s="55"/>
      <c r="C270" s="55"/>
      <c r="D270" s="56"/>
      <c r="E270" s="22">
        <f>SUM(E258:E269)</f>
        <v>189000</v>
      </c>
      <c r="F270" s="22">
        <f>SUM(F258:F269)</f>
        <v>0</v>
      </c>
      <c r="G270" s="22">
        <f>SUM(G258:G269)</f>
        <v>0</v>
      </c>
      <c r="H270" s="22">
        <f>SUM(H258:H269)</f>
        <v>189000</v>
      </c>
      <c r="I270" s="22"/>
    </row>
    <row r="271" spans="1:9" ht="19.5" customHeight="1">
      <c r="A271" s="24"/>
      <c r="B271" s="28" t="s">
        <v>70</v>
      </c>
      <c r="C271" s="25"/>
      <c r="D271" s="26"/>
      <c r="E271" s="27"/>
      <c r="F271" s="27"/>
      <c r="G271" s="27"/>
      <c r="H271" s="27"/>
      <c r="I271" s="27"/>
    </row>
    <row r="272" spans="1:9" ht="19.5" customHeight="1">
      <c r="A272" s="11"/>
      <c r="B272" s="8"/>
      <c r="C272" s="13" t="s">
        <v>71</v>
      </c>
      <c r="D272" s="10"/>
      <c r="E272" s="20"/>
      <c r="F272" s="20"/>
      <c r="G272" s="20"/>
      <c r="H272" s="20"/>
      <c r="I272" s="20"/>
    </row>
    <row r="273" spans="1:9" ht="19.5" customHeight="1">
      <c r="A273" s="11"/>
      <c r="B273" s="8"/>
      <c r="C273" s="9" t="s">
        <v>88</v>
      </c>
      <c r="D273" s="10"/>
      <c r="E273" s="20">
        <v>31000</v>
      </c>
      <c r="F273" s="20"/>
      <c r="G273" s="20">
        <v>0</v>
      </c>
      <c r="H273" s="20">
        <f>E273+F273-G273</f>
        <v>31000</v>
      </c>
      <c r="I273" s="20"/>
    </row>
    <row r="274" spans="1:9" ht="19.5" customHeight="1">
      <c r="A274" s="54" t="s">
        <v>74</v>
      </c>
      <c r="B274" s="55"/>
      <c r="C274" s="55"/>
      <c r="D274" s="56"/>
      <c r="E274" s="22">
        <f>SUM(E272:E273)</f>
        <v>31000</v>
      </c>
      <c r="F274" s="22">
        <f>SUM(F272:F273)</f>
        <v>0</v>
      </c>
      <c r="G274" s="22">
        <f>SUM(G272:G273)</f>
        <v>0</v>
      </c>
      <c r="H274" s="22">
        <f>SUM(H272:H273)</f>
        <v>31000</v>
      </c>
      <c r="I274" s="22"/>
    </row>
    <row r="275" spans="1:9" ht="19.5" customHeight="1">
      <c r="A275" s="60" t="s">
        <v>105</v>
      </c>
      <c r="B275" s="61"/>
      <c r="C275" s="61"/>
      <c r="D275" s="62"/>
      <c r="E275" s="23"/>
      <c r="F275" s="23"/>
      <c r="G275" s="23"/>
      <c r="H275" s="23"/>
      <c r="I275" s="23"/>
    </row>
    <row r="276" spans="1:9" ht="19.5" customHeight="1">
      <c r="A276" s="7" t="s">
        <v>106</v>
      </c>
      <c r="B276" s="12"/>
      <c r="C276" s="13"/>
      <c r="D276" s="10"/>
      <c r="E276" s="19"/>
      <c r="F276" s="19"/>
      <c r="G276" s="19"/>
      <c r="H276" s="19"/>
      <c r="I276" s="19"/>
    </row>
    <row r="277" spans="1:9" ht="19.5" customHeight="1">
      <c r="A277" s="11"/>
      <c r="B277" s="12" t="s">
        <v>83</v>
      </c>
      <c r="C277" s="13"/>
      <c r="D277" s="10"/>
      <c r="E277" s="19"/>
      <c r="F277" s="19"/>
      <c r="G277" s="19"/>
      <c r="H277" s="19"/>
      <c r="I277" s="19"/>
    </row>
    <row r="278" spans="1:9" ht="19.5" customHeight="1">
      <c r="A278" s="11"/>
      <c r="B278" s="8"/>
      <c r="C278" s="13" t="s">
        <v>41</v>
      </c>
      <c r="D278" s="10"/>
      <c r="E278" s="20"/>
      <c r="F278" s="20"/>
      <c r="G278" s="20"/>
      <c r="H278" s="20"/>
      <c r="I278" s="20"/>
    </row>
    <row r="279" spans="1:9" ht="19.5" customHeight="1">
      <c r="A279" s="11"/>
      <c r="B279" s="8"/>
      <c r="C279" s="9" t="s">
        <v>44</v>
      </c>
      <c r="D279" s="10"/>
      <c r="E279" s="20"/>
      <c r="F279" s="20"/>
      <c r="G279" s="20"/>
      <c r="H279" s="20"/>
      <c r="I279" s="20"/>
    </row>
    <row r="280" spans="1:9" ht="19.5" customHeight="1">
      <c r="A280" s="11"/>
      <c r="B280" s="8"/>
      <c r="C280" s="9"/>
      <c r="D280" s="10" t="s">
        <v>152</v>
      </c>
      <c r="E280" s="20">
        <v>10000</v>
      </c>
      <c r="F280" s="20"/>
      <c r="G280" s="20">
        <v>0</v>
      </c>
      <c r="H280" s="20">
        <f>E280+F280-G280</f>
        <v>10000</v>
      </c>
      <c r="I280" s="20"/>
    </row>
    <row r="281" spans="1:9" ht="19.5" customHeight="1">
      <c r="A281" s="11"/>
      <c r="B281" s="8"/>
      <c r="C281" s="9"/>
      <c r="D281" s="10" t="s">
        <v>153</v>
      </c>
      <c r="E281" s="20">
        <v>40000</v>
      </c>
      <c r="F281" s="20"/>
      <c r="G281" s="20">
        <v>0</v>
      </c>
      <c r="H281" s="20">
        <f>E281+F281-G281</f>
        <v>40000</v>
      </c>
      <c r="I281" s="20"/>
    </row>
    <row r="282" spans="1:9" ht="19.5" customHeight="1">
      <c r="A282" s="54" t="s">
        <v>46</v>
      </c>
      <c r="B282" s="55"/>
      <c r="C282" s="55"/>
      <c r="D282" s="56"/>
      <c r="E282" s="22">
        <f>SUM(E280:E281)</f>
        <v>50000</v>
      </c>
      <c r="F282" s="22">
        <f>SUM(F280:F281)</f>
        <v>0</v>
      </c>
      <c r="G282" s="22">
        <f>SUM(G280:G281)</f>
        <v>0</v>
      </c>
      <c r="H282" s="22">
        <f>SUM(H280:H281)</f>
        <v>50000</v>
      </c>
      <c r="I282" s="22"/>
    </row>
    <row r="283" spans="1:9" ht="19.5" customHeight="1">
      <c r="A283" s="7" t="s">
        <v>107</v>
      </c>
      <c r="B283" s="12"/>
      <c r="C283" s="13"/>
      <c r="D283" s="10"/>
      <c r="E283" s="19"/>
      <c r="F283" s="19"/>
      <c r="G283" s="19"/>
      <c r="H283" s="19"/>
      <c r="I283" s="19"/>
    </row>
    <row r="284" spans="1:9" ht="19.5" customHeight="1">
      <c r="A284" s="11"/>
      <c r="B284" s="12" t="s">
        <v>83</v>
      </c>
      <c r="C284" s="13"/>
      <c r="D284" s="10"/>
      <c r="E284" s="19"/>
      <c r="F284" s="19"/>
      <c r="G284" s="19"/>
      <c r="H284" s="19"/>
      <c r="I284" s="19"/>
    </row>
    <row r="285" spans="1:9" ht="19.5" customHeight="1">
      <c r="A285" s="11"/>
      <c r="B285" s="8"/>
      <c r="C285" s="13" t="s">
        <v>41</v>
      </c>
      <c r="D285" s="10"/>
      <c r="E285" s="20"/>
      <c r="F285" s="20"/>
      <c r="G285" s="20"/>
      <c r="H285" s="20"/>
      <c r="I285" s="20"/>
    </row>
    <row r="286" spans="1:9" ht="19.5" customHeight="1">
      <c r="A286" s="11"/>
      <c r="B286" s="8"/>
      <c r="C286" s="9" t="s">
        <v>44</v>
      </c>
      <c r="D286" s="10"/>
      <c r="E286" s="20"/>
      <c r="F286" s="20"/>
      <c r="G286" s="20"/>
      <c r="H286" s="20"/>
      <c r="I286" s="20"/>
    </row>
    <row r="287" spans="1:9" ht="19.5" customHeight="1">
      <c r="A287" s="11"/>
      <c r="B287" s="8"/>
      <c r="C287" s="9"/>
      <c r="D287" s="10" t="s">
        <v>154</v>
      </c>
      <c r="E287" s="20">
        <v>30000</v>
      </c>
      <c r="F287" s="20"/>
      <c r="G287" s="20">
        <v>0</v>
      </c>
      <c r="H287" s="20">
        <f>E287+F287-G287</f>
        <v>30000</v>
      </c>
      <c r="I287" s="20"/>
    </row>
    <row r="288" spans="1:9" ht="19.5" customHeight="1">
      <c r="A288" s="54" t="s">
        <v>46</v>
      </c>
      <c r="B288" s="55"/>
      <c r="C288" s="55"/>
      <c r="D288" s="56"/>
      <c r="E288" s="22">
        <f>SUM(E287:E287)</f>
        <v>30000</v>
      </c>
      <c r="F288" s="22">
        <f>SUM(F287:F287)</f>
        <v>0</v>
      </c>
      <c r="G288" s="22">
        <f>SUM(G287:G287)</f>
        <v>0</v>
      </c>
      <c r="H288" s="22">
        <f>SUM(H287:H287)</f>
        <v>30000</v>
      </c>
      <c r="I288" s="22"/>
    </row>
    <row r="289" spans="1:9" ht="19.5" customHeight="1">
      <c r="A289" s="40"/>
      <c r="B289" s="40"/>
      <c r="C289" s="40"/>
      <c r="D289" s="40"/>
      <c r="E289" s="30"/>
      <c r="F289" s="30"/>
      <c r="G289" s="30"/>
      <c r="H289" s="30"/>
      <c r="I289" s="30"/>
    </row>
    <row r="290" spans="1:9" ht="19.5" customHeight="1">
      <c r="A290" s="25"/>
      <c r="B290" s="25"/>
      <c r="C290" s="25"/>
      <c r="D290" s="25"/>
      <c r="E290" s="29"/>
      <c r="F290" s="29"/>
      <c r="G290" s="29"/>
      <c r="H290" s="29"/>
      <c r="I290" s="29"/>
    </row>
    <row r="291" spans="1:9" ht="19.5" customHeight="1">
      <c r="A291" s="25"/>
      <c r="B291" s="25"/>
      <c r="C291" s="25"/>
      <c r="D291" s="25"/>
      <c r="E291" s="29"/>
      <c r="F291" s="29"/>
      <c r="G291" s="29"/>
      <c r="H291" s="29"/>
      <c r="I291" s="29"/>
    </row>
    <row r="292" spans="1:9" ht="19.5" customHeight="1">
      <c r="A292" s="63" t="s">
        <v>104</v>
      </c>
      <c r="B292" s="63"/>
      <c r="C292" s="63"/>
      <c r="D292" s="63"/>
      <c r="E292" s="63"/>
      <c r="F292" s="63"/>
      <c r="G292" s="63"/>
      <c r="H292" s="63"/>
      <c r="I292" s="63"/>
    </row>
    <row r="293" spans="1:9" ht="19.5" customHeight="1">
      <c r="A293" s="64" t="s">
        <v>1</v>
      </c>
      <c r="B293" s="65"/>
      <c r="C293" s="65"/>
      <c r="D293" s="66"/>
      <c r="E293" s="3" t="s">
        <v>5</v>
      </c>
      <c r="F293" s="4" t="s">
        <v>7</v>
      </c>
      <c r="G293" s="3" t="s">
        <v>9</v>
      </c>
      <c r="H293" s="70" t="s">
        <v>11</v>
      </c>
      <c r="I293" s="70" t="s">
        <v>12</v>
      </c>
    </row>
    <row r="294" spans="1:9" ht="19.5" customHeight="1">
      <c r="A294" s="67"/>
      <c r="B294" s="68"/>
      <c r="C294" s="68"/>
      <c r="D294" s="69"/>
      <c r="E294" s="5" t="s">
        <v>6</v>
      </c>
      <c r="F294" s="6" t="s">
        <v>8</v>
      </c>
      <c r="G294" s="5" t="s">
        <v>10</v>
      </c>
      <c r="H294" s="71"/>
      <c r="I294" s="71"/>
    </row>
    <row r="295" spans="1:9" ht="19.5" customHeight="1">
      <c r="A295" s="7" t="s">
        <v>108</v>
      </c>
      <c r="B295" s="12"/>
      <c r="C295" s="13"/>
      <c r="D295" s="10"/>
      <c r="E295" s="19"/>
      <c r="F295" s="19"/>
      <c r="G295" s="19"/>
      <c r="H295" s="19"/>
      <c r="I295" s="19"/>
    </row>
    <row r="296" spans="1:9" ht="19.5" customHeight="1">
      <c r="A296" s="11"/>
      <c r="B296" s="12" t="s">
        <v>83</v>
      </c>
      <c r="C296" s="13"/>
      <c r="D296" s="10"/>
      <c r="E296" s="19"/>
      <c r="F296" s="19"/>
      <c r="G296" s="19"/>
      <c r="H296" s="19"/>
      <c r="I296" s="19"/>
    </row>
    <row r="297" spans="1:9" ht="19.5" customHeight="1">
      <c r="A297" s="11"/>
      <c r="B297" s="8"/>
      <c r="C297" s="13" t="s">
        <v>41</v>
      </c>
      <c r="D297" s="10"/>
      <c r="E297" s="20"/>
      <c r="F297" s="20"/>
      <c r="G297" s="20"/>
      <c r="H297" s="20"/>
      <c r="I297" s="20"/>
    </row>
    <row r="298" spans="1:9" ht="19.5" customHeight="1">
      <c r="A298" s="11"/>
      <c r="B298" s="8"/>
      <c r="C298" s="9" t="s">
        <v>44</v>
      </c>
      <c r="D298" s="10"/>
      <c r="E298" s="20"/>
      <c r="F298" s="20"/>
      <c r="G298" s="20"/>
      <c r="H298" s="20"/>
      <c r="I298" s="20"/>
    </row>
    <row r="299" spans="1:9" ht="19.5" customHeight="1">
      <c r="A299" s="11"/>
      <c r="B299" s="8"/>
      <c r="C299" s="9"/>
      <c r="D299" s="10" t="s">
        <v>155</v>
      </c>
      <c r="E299" s="20">
        <v>800000</v>
      </c>
      <c r="F299" s="20"/>
      <c r="G299" s="20">
        <v>0</v>
      </c>
      <c r="H299" s="20">
        <f>E299+F299-G299</f>
        <v>800000</v>
      </c>
      <c r="I299" s="20"/>
    </row>
    <row r="300" spans="1:9" ht="19.5" customHeight="1">
      <c r="A300" s="54" t="s">
        <v>46</v>
      </c>
      <c r="B300" s="55"/>
      <c r="C300" s="55"/>
      <c r="D300" s="56"/>
      <c r="E300" s="22">
        <f>SUM(E299:E299)</f>
        <v>800000</v>
      </c>
      <c r="F300" s="22">
        <f>SUM(F299:F299)</f>
        <v>0</v>
      </c>
      <c r="G300" s="22">
        <f>SUM(G299:G299)</f>
        <v>0</v>
      </c>
      <c r="H300" s="22">
        <f>SUM(H299:H299)</f>
        <v>800000</v>
      </c>
      <c r="I300" s="22"/>
    </row>
    <row r="301" spans="1:9" ht="19.5" customHeight="1">
      <c r="A301" s="24"/>
      <c r="B301" s="28" t="s">
        <v>70</v>
      </c>
      <c r="C301" s="25"/>
      <c r="D301" s="26"/>
      <c r="E301" s="27"/>
      <c r="F301" s="27"/>
      <c r="G301" s="27"/>
      <c r="H301" s="27"/>
      <c r="I301" s="27"/>
    </row>
    <row r="302" spans="1:9" ht="19.5" customHeight="1">
      <c r="A302" s="11"/>
      <c r="B302" s="8"/>
      <c r="C302" s="13" t="s">
        <v>71</v>
      </c>
      <c r="D302" s="10"/>
      <c r="E302" s="20"/>
      <c r="F302" s="20"/>
      <c r="G302" s="20"/>
      <c r="H302" s="20"/>
      <c r="I302" s="20"/>
    </row>
    <row r="303" spans="1:9" ht="19.5" customHeight="1">
      <c r="A303" s="11"/>
      <c r="B303" s="8"/>
      <c r="C303" s="9" t="s">
        <v>88</v>
      </c>
      <c r="D303" s="10"/>
      <c r="E303" s="20">
        <v>70000</v>
      </c>
      <c r="F303" s="20"/>
      <c r="G303" s="20">
        <v>0</v>
      </c>
      <c r="H303" s="20">
        <f>E303+F303-G303</f>
        <v>70000</v>
      </c>
      <c r="I303" s="20"/>
    </row>
    <row r="304" spans="1:9" ht="19.5" customHeight="1">
      <c r="A304" s="54" t="s">
        <v>74</v>
      </c>
      <c r="B304" s="55"/>
      <c r="C304" s="55"/>
      <c r="D304" s="56"/>
      <c r="E304" s="22">
        <f>SUM(E302:E303)</f>
        <v>70000</v>
      </c>
      <c r="F304" s="22">
        <f>SUM(F302:F303)</f>
        <v>0</v>
      </c>
      <c r="G304" s="22">
        <f>SUM(G302:G303)</f>
        <v>0</v>
      </c>
      <c r="H304" s="22">
        <f>SUM(H302:H303)</f>
        <v>70000</v>
      </c>
      <c r="I304" s="22"/>
    </row>
    <row r="305" spans="1:9" ht="19.5" customHeight="1">
      <c r="A305" s="60" t="s">
        <v>109</v>
      </c>
      <c r="B305" s="61"/>
      <c r="C305" s="61"/>
      <c r="D305" s="62"/>
      <c r="E305" s="23"/>
      <c r="F305" s="23"/>
      <c r="G305" s="23"/>
      <c r="H305" s="23"/>
      <c r="I305" s="23"/>
    </row>
    <row r="306" spans="1:9" ht="19.5" customHeight="1">
      <c r="A306" s="7" t="s">
        <v>110</v>
      </c>
      <c r="B306" s="12"/>
      <c r="C306" s="13"/>
      <c r="D306" s="10"/>
      <c r="E306" s="19"/>
      <c r="F306" s="19"/>
      <c r="G306" s="19"/>
      <c r="H306" s="19"/>
      <c r="I306" s="19"/>
    </row>
    <row r="307" spans="1:9" ht="19.5" customHeight="1">
      <c r="A307" s="11"/>
      <c r="B307" s="12" t="s">
        <v>83</v>
      </c>
      <c r="C307" s="13"/>
      <c r="D307" s="10"/>
      <c r="E307" s="19"/>
      <c r="F307" s="19"/>
      <c r="G307" s="19"/>
      <c r="H307" s="19"/>
      <c r="I307" s="19"/>
    </row>
    <row r="308" spans="1:9" ht="19.5" customHeight="1">
      <c r="A308" s="11"/>
      <c r="B308" s="8"/>
      <c r="C308" s="13" t="s">
        <v>41</v>
      </c>
      <c r="D308" s="10"/>
      <c r="E308" s="20"/>
      <c r="F308" s="20"/>
      <c r="G308" s="20"/>
      <c r="H308" s="20"/>
      <c r="I308" s="20"/>
    </row>
    <row r="309" spans="1:9" ht="19.5" customHeight="1">
      <c r="A309" s="11"/>
      <c r="B309" s="8"/>
      <c r="C309" s="9" t="s">
        <v>44</v>
      </c>
      <c r="D309" s="10"/>
      <c r="E309" s="20"/>
      <c r="F309" s="20"/>
      <c r="G309" s="20"/>
      <c r="H309" s="20"/>
      <c r="I309" s="20"/>
    </row>
    <row r="310" spans="1:9" ht="19.5" customHeight="1">
      <c r="A310" s="11"/>
      <c r="B310" s="8"/>
      <c r="C310" s="9"/>
      <c r="D310" s="10" t="s">
        <v>156</v>
      </c>
      <c r="E310" s="20">
        <v>12000</v>
      </c>
      <c r="F310" s="20"/>
      <c r="G310" s="20">
        <v>0</v>
      </c>
      <c r="H310" s="20">
        <f>E310+F310-G310</f>
        <v>12000</v>
      </c>
      <c r="I310" s="20"/>
    </row>
    <row r="311" spans="1:9" ht="19.5" customHeight="1">
      <c r="A311" s="54" t="s">
        <v>46</v>
      </c>
      <c r="B311" s="55"/>
      <c r="C311" s="55"/>
      <c r="D311" s="56"/>
      <c r="E311" s="22">
        <f>SUM(E310:E310)</f>
        <v>12000</v>
      </c>
      <c r="F311" s="22">
        <f>SUM(F310:F310)</f>
        <v>0</v>
      </c>
      <c r="G311" s="22">
        <f>SUM(G310:G310)</f>
        <v>0</v>
      </c>
      <c r="H311" s="22">
        <f>SUM(H310:H310)</f>
        <v>12000</v>
      </c>
      <c r="I311" s="22"/>
    </row>
    <row r="312" spans="1:9" ht="19.5" customHeight="1">
      <c r="A312" s="11"/>
      <c r="B312" s="8"/>
      <c r="C312" s="13" t="s">
        <v>49</v>
      </c>
      <c r="D312" s="10"/>
      <c r="E312" s="19"/>
      <c r="F312" s="19"/>
      <c r="G312" s="19"/>
      <c r="H312" s="19"/>
      <c r="I312" s="19"/>
    </row>
    <row r="313" spans="1:9" ht="19.5" customHeight="1">
      <c r="A313" s="11"/>
      <c r="B313" s="8"/>
      <c r="C313" s="9" t="s">
        <v>111</v>
      </c>
      <c r="D313" s="10"/>
      <c r="E313" s="20">
        <v>30000</v>
      </c>
      <c r="F313" s="20"/>
      <c r="G313" s="20">
        <v>0</v>
      </c>
      <c r="H313" s="20">
        <f>E313+F313-G313</f>
        <v>30000</v>
      </c>
      <c r="I313" s="20"/>
    </row>
    <row r="314" spans="1:9" ht="19.5" customHeight="1">
      <c r="A314" s="54" t="s">
        <v>62</v>
      </c>
      <c r="B314" s="55"/>
      <c r="C314" s="55"/>
      <c r="D314" s="56"/>
      <c r="E314" s="22">
        <f>SUM(E313:E313)</f>
        <v>30000</v>
      </c>
      <c r="F314" s="22">
        <f>SUM(F313:F313)</f>
        <v>0</v>
      </c>
      <c r="G314" s="22">
        <f>SUM(G313:G313)</f>
        <v>0</v>
      </c>
      <c r="H314" s="22">
        <f>SUM(H313:H313)</f>
        <v>30000</v>
      </c>
      <c r="I314" s="22"/>
    </row>
    <row r="315" spans="1:9" ht="19.5" customHeight="1" thickBot="1">
      <c r="A315" s="57" t="s">
        <v>14</v>
      </c>
      <c r="B315" s="58"/>
      <c r="C315" s="58"/>
      <c r="D315" s="59"/>
      <c r="E315" s="43">
        <f>#VALUE!</f>
        <v>29735200</v>
      </c>
      <c r="F315" s="43">
        <f>#VALUE!</f>
        <v>0</v>
      </c>
      <c r="G315" s="43">
        <f>#VALUE!</f>
        <v>5819582.24</v>
      </c>
      <c r="H315" s="43">
        <f>#VALUE!</f>
        <v>23915617.759999998</v>
      </c>
      <c r="I315" s="43"/>
    </row>
    <row r="316" ht="22.5" thickTop="1"/>
    <row r="321" spans="7:9" ht="21.75">
      <c r="G321" s="1" t="s">
        <v>4</v>
      </c>
      <c r="I321" s="33">
        <f>G17</f>
        <v>2095163</v>
      </c>
    </row>
    <row r="322" spans="7:9" ht="21.75">
      <c r="G322" s="1" t="s">
        <v>113</v>
      </c>
      <c r="I322" s="33">
        <f>G27</f>
        <v>556380</v>
      </c>
    </row>
    <row r="323" spans="7:9" ht="21.75">
      <c r="G323" s="1" t="s">
        <v>114</v>
      </c>
      <c r="I323" s="33">
        <f>G38+G101+G146+G198</f>
        <v>1768275</v>
      </c>
    </row>
    <row r="324" spans="7:9" ht="21.75">
      <c r="G324" s="1" t="s">
        <v>36</v>
      </c>
      <c r="I324" s="33">
        <f>G45+G108+G150+G204</f>
        <v>42330</v>
      </c>
    </row>
    <row r="325" spans="7:9" ht="21.75">
      <c r="G325" s="1" t="s">
        <v>41</v>
      </c>
      <c r="I325" s="33">
        <f>G67+G119+G131+G157+G176+G210+G233+G246+G270+G282+G288+G300+G311</f>
        <v>356683.23</v>
      </c>
    </row>
    <row r="326" spans="7:9" ht="21.75">
      <c r="G326" s="1" t="s">
        <v>49</v>
      </c>
      <c r="I326" s="33">
        <f>G74+G124+G160+G179+G223+G314</f>
        <v>202449.76</v>
      </c>
    </row>
    <row r="327" spans="7:9" ht="21.75">
      <c r="G327" s="1" t="s">
        <v>115</v>
      </c>
      <c r="I327" s="33">
        <f>G81</f>
        <v>60301.25</v>
      </c>
    </row>
    <row r="328" spans="7:9" ht="21.75">
      <c r="G328" s="1" t="s">
        <v>65</v>
      </c>
      <c r="I328" s="33">
        <f>G228</f>
        <v>0</v>
      </c>
    </row>
    <row r="329" spans="7:9" ht="21.75">
      <c r="G329" s="1" t="s">
        <v>98</v>
      </c>
      <c r="I329" s="33">
        <f>G252</f>
        <v>0</v>
      </c>
    </row>
    <row r="330" spans="7:9" ht="21.75">
      <c r="G330" s="1" t="s">
        <v>71</v>
      </c>
      <c r="I330" s="33">
        <f>G93+G168+G237+G274+G304</f>
        <v>738000</v>
      </c>
    </row>
    <row r="331" spans="7:9" ht="21.75">
      <c r="G331" s="1" t="s">
        <v>68</v>
      </c>
      <c r="I331" s="33">
        <f>G89</f>
        <v>0</v>
      </c>
    </row>
    <row r="332" ht="22.5" thickBot="1">
      <c r="I332" s="34">
        <f>SUM(I321:I331)</f>
        <v>5819582.24</v>
      </c>
    </row>
    <row r="333" ht="22.5" thickTop="1"/>
    <row r="334" spans="8:9" ht="21.75">
      <c r="H334" s="1" t="s">
        <v>11</v>
      </c>
      <c r="I334" s="33">
        <f>E315-I332</f>
        <v>23915617.759999998</v>
      </c>
    </row>
  </sheetData>
  <sheetProtection/>
  <mergeCells count="98">
    <mergeCell ref="A1:I1"/>
    <mergeCell ref="A2:I2"/>
    <mergeCell ref="A3:I3"/>
    <mergeCell ref="A29:I29"/>
    <mergeCell ref="A30:D31"/>
    <mergeCell ref="H30:H31"/>
    <mergeCell ref="I30:I31"/>
    <mergeCell ref="A4:D5"/>
    <mergeCell ref="H4:H5"/>
    <mergeCell ref="I4:I5"/>
    <mergeCell ref="A27:D27"/>
    <mergeCell ref="A17:D17"/>
    <mergeCell ref="A6:D6"/>
    <mergeCell ref="A18:D18"/>
    <mergeCell ref="A45:D45"/>
    <mergeCell ref="A38:D38"/>
    <mergeCell ref="A55:I55"/>
    <mergeCell ref="A56:D57"/>
    <mergeCell ref="H56:H57"/>
    <mergeCell ref="I56:I57"/>
    <mergeCell ref="A67:D67"/>
    <mergeCell ref="A74:D74"/>
    <mergeCell ref="A81:D81"/>
    <mergeCell ref="A83:I83"/>
    <mergeCell ref="A84:D85"/>
    <mergeCell ref="H84:H85"/>
    <mergeCell ref="I84:I85"/>
    <mergeCell ref="A125:D125"/>
    <mergeCell ref="A131:D131"/>
    <mergeCell ref="A110:I110"/>
    <mergeCell ref="A111:D112"/>
    <mergeCell ref="H111:H112"/>
    <mergeCell ref="I111:I112"/>
    <mergeCell ref="A89:D89"/>
    <mergeCell ref="A93:D93"/>
    <mergeCell ref="A101:D101"/>
    <mergeCell ref="A119:D119"/>
    <mergeCell ref="A124:D124"/>
    <mergeCell ref="A108:D108"/>
    <mergeCell ref="A168:D168"/>
    <mergeCell ref="A157:D157"/>
    <mergeCell ref="A139:D139"/>
    <mergeCell ref="A136:I136"/>
    <mergeCell ref="A137:D138"/>
    <mergeCell ref="H137:H138"/>
    <mergeCell ref="I137:I138"/>
    <mergeCell ref="A146:D146"/>
    <mergeCell ref="A150:D150"/>
    <mergeCell ref="A162:I162"/>
    <mergeCell ref="A163:D164"/>
    <mergeCell ref="H163:H164"/>
    <mergeCell ref="I163:I164"/>
    <mergeCell ref="A160:D160"/>
    <mergeCell ref="A210:D210"/>
    <mergeCell ref="A212:I212"/>
    <mergeCell ref="A213:D214"/>
    <mergeCell ref="H213:H214"/>
    <mergeCell ref="I213:I214"/>
    <mergeCell ref="A252:D252"/>
    <mergeCell ref="A253:D253"/>
    <mergeCell ref="A270:D270"/>
    <mergeCell ref="A228:D228"/>
    <mergeCell ref="A223:D223"/>
    <mergeCell ref="A237:D237"/>
    <mergeCell ref="A233:D233"/>
    <mergeCell ref="A239:I239"/>
    <mergeCell ref="A240:D241"/>
    <mergeCell ref="H240:H241"/>
    <mergeCell ref="I240:I241"/>
    <mergeCell ref="A246:D246"/>
    <mergeCell ref="A265:I265"/>
    <mergeCell ref="A266:D267"/>
    <mergeCell ref="H266:H267"/>
    <mergeCell ref="I266:I267"/>
    <mergeCell ref="A204:D204"/>
    <mergeCell ref="A169:D169"/>
    <mergeCell ref="A176:D176"/>
    <mergeCell ref="A179:D179"/>
    <mergeCell ref="A187:I187"/>
    <mergeCell ref="A198:D198"/>
    <mergeCell ref="A188:D189"/>
    <mergeCell ref="H188:H189"/>
    <mergeCell ref="I188:I189"/>
    <mergeCell ref="A190:D190"/>
    <mergeCell ref="A288:D288"/>
    <mergeCell ref="A300:D300"/>
    <mergeCell ref="A315:D315"/>
    <mergeCell ref="A274:D274"/>
    <mergeCell ref="A275:D275"/>
    <mergeCell ref="A282:D282"/>
    <mergeCell ref="A314:D314"/>
    <mergeCell ref="A304:D304"/>
    <mergeCell ref="A305:D305"/>
    <mergeCell ref="A292:I292"/>
    <mergeCell ref="A293:D294"/>
    <mergeCell ref="H293:H294"/>
    <mergeCell ref="I293:I294"/>
    <mergeCell ref="A311:D311"/>
  </mergeCells>
  <printOptions/>
  <pageMargins left="0.3937007874015748" right="0.1968503937007874" top="0.472440944881889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1"/>
  <sheetViews>
    <sheetView zoomScalePageLayoutView="0" workbookViewId="0" topLeftCell="A196">
      <selection activeCell="F336" sqref="F336"/>
    </sheetView>
  </sheetViews>
  <sheetFormatPr defaultColWidth="9.140625" defaultRowHeight="19.5" customHeight="1"/>
  <cols>
    <col min="1" max="2" width="2.28125" style="1" customWidth="1"/>
    <col min="3" max="3" width="2.28125" style="2" customWidth="1"/>
    <col min="4" max="4" width="62.8515625" style="1" customWidth="1"/>
    <col min="5" max="5" width="11.7109375" style="1" bestFit="1" customWidth="1"/>
    <col min="6" max="8" width="11.7109375" style="1" customWidth="1"/>
    <col min="9" max="9" width="14.140625" style="1" customWidth="1"/>
    <col min="10" max="16384" width="9.00390625" style="1" customWidth="1"/>
  </cols>
  <sheetData>
    <row r="1" spans="1:9" ht="19.5" customHeight="1">
      <c r="A1" s="73" t="s">
        <v>123</v>
      </c>
      <c r="B1" s="73"/>
      <c r="C1" s="73"/>
      <c r="D1" s="73"/>
      <c r="E1" s="73"/>
      <c r="F1" s="73"/>
      <c r="G1" s="73"/>
      <c r="H1" s="73"/>
      <c r="I1" s="73"/>
    </row>
    <row r="2" spans="1:9" ht="19.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9.5" customHeight="1">
      <c r="A3" s="74" t="s">
        <v>157</v>
      </c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64" t="s">
        <v>1</v>
      </c>
      <c r="B4" s="65"/>
      <c r="C4" s="65"/>
      <c r="D4" s="66"/>
      <c r="E4" s="3" t="s">
        <v>5</v>
      </c>
      <c r="F4" s="4" t="s">
        <v>7</v>
      </c>
      <c r="G4" s="3" t="s">
        <v>9</v>
      </c>
      <c r="H4" s="70" t="s">
        <v>11</v>
      </c>
      <c r="I4" s="70" t="s">
        <v>12</v>
      </c>
    </row>
    <row r="5" spans="1:9" ht="19.5" customHeight="1">
      <c r="A5" s="67"/>
      <c r="B5" s="68"/>
      <c r="C5" s="68"/>
      <c r="D5" s="69"/>
      <c r="E5" s="5" t="s">
        <v>6</v>
      </c>
      <c r="F5" s="6" t="s">
        <v>8</v>
      </c>
      <c r="G5" s="5" t="s">
        <v>10</v>
      </c>
      <c r="H5" s="71"/>
      <c r="I5" s="71"/>
    </row>
    <row r="6" spans="1:9" ht="19.5" customHeight="1">
      <c r="A6" s="60" t="s">
        <v>2</v>
      </c>
      <c r="B6" s="61"/>
      <c r="C6" s="61"/>
      <c r="D6" s="62"/>
      <c r="E6" s="18"/>
      <c r="F6" s="18"/>
      <c r="G6" s="18"/>
      <c r="H6" s="18"/>
      <c r="I6" s="18"/>
    </row>
    <row r="7" spans="1:9" ht="19.5" customHeight="1">
      <c r="A7" s="7" t="s">
        <v>3</v>
      </c>
      <c r="B7" s="8"/>
      <c r="C7" s="9"/>
      <c r="D7" s="10"/>
      <c r="E7" s="19"/>
      <c r="F7" s="19"/>
      <c r="G7" s="19"/>
      <c r="H7" s="19"/>
      <c r="I7" s="19"/>
    </row>
    <row r="8" spans="1:9" ht="19.5" customHeight="1">
      <c r="A8" s="11"/>
      <c r="B8" s="12" t="s">
        <v>4</v>
      </c>
      <c r="C8" s="9"/>
      <c r="D8" s="10"/>
      <c r="E8" s="19"/>
      <c r="F8" s="19"/>
      <c r="G8" s="19"/>
      <c r="H8" s="19"/>
      <c r="I8" s="19"/>
    </row>
    <row r="9" spans="1:9" ht="19.5" customHeight="1">
      <c r="A9" s="11"/>
      <c r="B9" s="8"/>
      <c r="C9" s="13" t="s">
        <v>4</v>
      </c>
      <c r="D9" s="10"/>
      <c r="E9" s="19"/>
      <c r="F9" s="19"/>
      <c r="G9" s="19"/>
      <c r="H9" s="19"/>
      <c r="I9" s="19"/>
    </row>
    <row r="10" spans="1:9" ht="19.5" customHeight="1">
      <c r="A10" s="11"/>
      <c r="B10" s="8"/>
      <c r="C10" s="9" t="s">
        <v>13</v>
      </c>
      <c r="D10" s="10"/>
      <c r="E10" s="20">
        <v>98000</v>
      </c>
      <c r="F10" s="20"/>
      <c r="G10" s="20">
        <v>48530</v>
      </c>
      <c r="H10" s="20">
        <f>E10+F10-G10</f>
        <v>49470</v>
      </c>
      <c r="I10" s="20"/>
    </row>
    <row r="11" spans="1:9" ht="19.5" customHeight="1">
      <c r="A11" s="11"/>
      <c r="B11" s="8"/>
      <c r="C11" s="9" t="s">
        <v>124</v>
      </c>
      <c r="D11" s="10"/>
      <c r="E11" s="20">
        <v>6903600</v>
      </c>
      <c r="F11" s="20"/>
      <c r="G11" s="20">
        <v>3373300</v>
      </c>
      <c r="H11" s="20">
        <f aca="true" t="shared" si="0" ref="H11:H16">E11+F11-G11</f>
        <v>3530300</v>
      </c>
      <c r="I11" s="20"/>
    </row>
    <row r="12" spans="1:9" ht="19.5" customHeight="1">
      <c r="A12" s="11"/>
      <c r="B12" s="8"/>
      <c r="C12" s="9" t="s">
        <v>125</v>
      </c>
      <c r="D12" s="10"/>
      <c r="E12" s="20">
        <v>768000</v>
      </c>
      <c r="F12" s="20"/>
      <c r="G12" s="20">
        <v>376800</v>
      </c>
      <c r="H12" s="20">
        <f t="shared" si="0"/>
        <v>391200</v>
      </c>
      <c r="I12" s="20"/>
    </row>
    <row r="13" spans="1:9" ht="19.5" customHeight="1">
      <c r="A13" s="11"/>
      <c r="B13" s="8"/>
      <c r="C13" s="9" t="s">
        <v>20</v>
      </c>
      <c r="D13" s="10"/>
      <c r="E13" s="20">
        <v>126000</v>
      </c>
      <c r="F13" s="20"/>
      <c r="G13" s="20">
        <v>63000</v>
      </c>
      <c r="H13" s="20">
        <f t="shared" si="0"/>
        <v>63000</v>
      </c>
      <c r="I13" s="20"/>
    </row>
    <row r="14" spans="1:9" ht="19.5" customHeight="1">
      <c r="A14" s="11"/>
      <c r="B14" s="8"/>
      <c r="C14" s="9" t="s">
        <v>21</v>
      </c>
      <c r="D14" s="10"/>
      <c r="E14" s="20">
        <v>200000</v>
      </c>
      <c r="F14" s="20"/>
      <c r="G14" s="20">
        <v>0</v>
      </c>
      <c r="H14" s="20">
        <f t="shared" si="0"/>
        <v>200000</v>
      </c>
      <c r="I14" s="20"/>
    </row>
    <row r="15" spans="1:9" ht="19.5" customHeight="1">
      <c r="A15" s="11"/>
      <c r="B15" s="8"/>
      <c r="C15" s="9" t="s">
        <v>22</v>
      </c>
      <c r="D15" s="10"/>
      <c r="E15" s="20">
        <v>250840</v>
      </c>
      <c r="F15" s="20"/>
      <c r="G15" s="20">
        <v>100000</v>
      </c>
      <c r="H15" s="20">
        <f t="shared" si="0"/>
        <v>150840</v>
      </c>
      <c r="I15" s="20"/>
    </row>
    <row r="16" spans="1:9" ht="19.5" customHeight="1">
      <c r="A16" s="14"/>
      <c r="B16" s="15"/>
      <c r="C16" s="16" t="s">
        <v>23</v>
      </c>
      <c r="D16" s="17"/>
      <c r="E16" s="21">
        <v>158690</v>
      </c>
      <c r="F16" s="21"/>
      <c r="G16" s="21">
        <v>158690</v>
      </c>
      <c r="H16" s="20">
        <f t="shared" si="0"/>
        <v>0</v>
      </c>
      <c r="I16" s="21"/>
    </row>
    <row r="17" spans="1:9" ht="19.5" customHeight="1">
      <c r="A17" s="54" t="s">
        <v>14</v>
      </c>
      <c r="B17" s="55"/>
      <c r="C17" s="55"/>
      <c r="D17" s="56"/>
      <c r="E17" s="22">
        <f>SUM(E10:E16)</f>
        <v>8505130</v>
      </c>
      <c r="F17" s="22">
        <f>SUM(F10:F16)</f>
        <v>0</v>
      </c>
      <c r="G17" s="22">
        <f>SUM(G10:G16)</f>
        <v>4120320</v>
      </c>
      <c r="H17" s="22">
        <f>SUM(H10:H16)</f>
        <v>4384810</v>
      </c>
      <c r="I17" s="22"/>
    </row>
    <row r="18" spans="1:9" ht="19.5" customHeight="1">
      <c r="A18" s="60" t="s">
        <v>75</v>
      </c>
      <c r="B18" s="61"/>
      <c r="C18" s="61"/>
      <c r="D18" s="62"/>
      <c r="E18" s="23"/>
      <c r="F18" s="23"/>
      <c r="G18" s="23"/>
      <c r="H18" s="23"/>
      <c r="I18" s="23"/>
    </row>
    <row r="19" spans="1:9" ht="19.5" customHeight="1">
      <c r="A19" s="7" t="s">
        <v>15</v>
      </c>
      <c r="B19" s="8"/>
      <c r="C19" s="9"/>
      <c r="D19" s="10"/>
      <c r="E19" s="20"/>
      <c r="F19" s="20"/>
      <c r="G19" s="20"/>
      <c r="H19" s="20"/>
      <c r="I19" s="20"/>
    </row>
    <row r="20" spans="1:9" ht="19.5" customHeight="1">
      <c r="A20" s="11"/>
      <c r="B20" s="12" t="s">
        <v>16</v>
      </c>
      <c r="C20" s="9"/>
      <c r="D20" s="10"/>
      <c r="E20" s="20"/>
      <c r="F20" s="20"/>
      <c r="G20" s="20"/>
      <c r="H20" s="20"/>
      <c r="I20" s="20"/>
    </row>
    <row r="21" spans="1:9" ht="19.5" customHeight="1">
      <c r="A21" s="11"/>
      <c r="B21" s="8"/>
      <c r="C21" s="13" t="s">
        <v>17</v>
      </c>
      <c r="D21" s="10"/>
      <c r="E21" s="20"/>
      <c r="F21" s="20"/>
      <c r="G21" s="20"/>
      <c r="H21" s="20"/>
      <c r="I21" s="20"/>
    </row>
    <row r="22" spans="1:9" ht="19.5" customHeight="1">
      <c r="A22" s="11"/>
      <c r="B22" s="8"/>
      <c r="C22" s="9" t="s">
        <v>18</v>
      </c>
      <c r="D22" s="10"/>
      <c r="E22" s="20">
        <v>514080</v>
      </c>
      <c r="F22" s="20"/>
      <c r="G22" s="20">
        <v>257040</v>
      </c>
      <c r="H22" s="20">
        <f>E22+F22-G22</f>
        <v>257040</v>
      </c>
      <c r="I22" s="20"/>
    </row>
    <row r="23" spans="1:9" ht="19.5" customHeight="1">
      <c r="A23" s="11"/>
      <c r="B23" s="8"/>
      <c r="C23" s="9" t="s">
        <v>27</v>
      </c>
      <c r="D23" s="10"/>
      <c r="E23" s="20">
        <v>42120</v>
      </c>
      <c r="F23" s="20"/>
      <c r="G23" s="20">
        <v>21060</v>
      </c>
      <c r="H23" s="20">
        <f>E23+F23-G23</f>
        <v>21060</v>
      </c>
      <c r="I23" s="20"/>
    </row>
    <row r="24" spans="1:9" ht="19.5" customHeight="1">
      <c r="A24" s="11"/>
      <c r="B24" s="8"/>
      <c r="C24" s="9" t="s">
        <v>28</v>
      </c>
      <c r="D24" s="10"/>
      <c r="E24" s="20">
        <v>42120</v>
      </c>
      <c r="F24" s="20"/>
      <c r="G24" s="20">
        <v>21060</v>
      </c>
      <c r="H24" s="20">
        <f>E24+F24-G24</f>
        <v>21060</v>
      </c>
      <c r="I24" s="20"/>
    </row>
    <row r="25" spans="1:9" ht="19.5" customHeight="1">
      <c r="A25" s="11"/>
      <c r="B25" s="8"/>
      <c r="C25" s="9" t="s">
        <v>29</v>
      </c>
      <c r="D25" s="10"/>
      <c r="E25" s="20">
        <v>86400</v>
      </c>
      <c r="F25" s="20"/>
      <c r="G25" s="20">
        <v>43200</v>
      </c>
      <c r="H25" s="20">
        <f>E25+F25-G25</f>
        <v>43200</v>
      </c>
      <c r="I25" s="20"/>
    </row>
    <row r="26" spans="1:9" ht="19.5" customHeight="1">
      <c r="A26" s="14"/>
      <c r="B26" s="15"/>
      <c r="C26" s="16" t="s">
        <v>30</v>
      </c>
      <c r="D26" s="17"/>
      <c r="E26" s="21">
        <v>1540800</v>
      </c>
      <c r="F26" s="21"/>
      <c r="G26" s="21">
        <v>770400</v>
      </c>
      <c r="H26" s="20">
        <f>E26+F26-G26</f>
        <v>770400</v>
      </c>
      <c r="I26" s="21"/>
    </row>
    <row r="27" spans="1:9" ht="19.5" customHeight="1">
      <c r="A27" s="54" t="s">
        <v>19</v>
      </c>
      <c r="B27" s="55"/>
      <c r="C27" s="55"/>
      <c r="D27" s="56"/>
      <c r="E27" s="22">
        <f>SUM(E22:E26)</f>
        <v>2225520</v>
      </c>
      <c r="F27" s="22">
        <f>SUM(F22:F26)</f>
        <v>0</v>
      </c>
      <c r="G27" s="22">
        <f>SUM(G22:G26)</f>
        <v>1112760</v>
      </c>
      <c r="H27" s="22">
        <f>SUM(H22:H26)</f>
        <v>1112760</v>
      </c>
      <c r="I27" s="22"/>
    </row>
    <row r="28" spans="1:9" ht="19.5" customHeight="1">
      <c r="A28" s="42"/>
      <c r="B28" s="42"/>
      <c r="C28" s="42"/>
      <c r="D28" s="42"/>
      <c r="E28" s="30"/>
      <c r="F28" s="30"/>
      <c r="G28" s="30"/>
      <c r="H28" s="30"/>
      <c r="I28" s="30"/>
    </row>
    <row r="29" spans="1:9" ht="19.5" customHeight="1">
      <c r="A29" s="72" t="s">
        <v>24</v>
      </c>
      <c r="B29" s="72"/>
      <c r="C29" s="72"/>
      <c r="D29" s="72"/>
      <c r="E29" s="72"/>
      <c r="F29" s="72"/>
      <c r="G29" s="72"/>
      <c r="H29" s="72"/>
      <c r="I29" s="72"/>
    </row>
    <row r="30" spans="1:9" ht="19.5" customHeight="1">
      <c r="A30" s="64" t="s">
        <v>1</v>
      </c>
      <c r="B30" s="65"/>
      <c r="C30" s="65"/>
      <c r="D30" s="66"/>
      <c r="E30" s="3" t="s">
        <v>5</v>
      </c>
      <c r="F30" s="4" t="s">
        <v>7</v>
      </c>
      <c r="G30" s="3" t="s">
        <v>9</v>
      </c>
      <c r="H30" s="70" t="s">
        <v>11</v>
      </c>
      <c r="I30" s="70" t="s">
        <v>12</v>
      </c>
    </row>
    <row r="31" spans="1:9" ht="19.5" customHeight="1">
      <c r="A31" s="67"/>
      <c r="B31" s="68"/>
      <c r="C31" s="68"/>
      <c r="D31" s="69"/>
      <c r="E31" s="5" t="s">
        <v>6</v>
      </c>
      <c r="F31" s="6" t="s">
        <v>8</v>
      </c>
      <c r="G31" s="5" t="s">
        <v>10</v>
      </c>
      <c r="H31" s="71"/>
      <c r="I31" s="71"/>
    </row>
    <row r="32" spans="1:9" ht="19.5" customHeight="1">
      <c r="A32" s="11"/>
      <c r="B32" s="8"/>
      <c r="C32" s="13" t="s">
        <v>25</v>
      </c>
      <c r="D32" s="10"/>
      <c r="E32" s="20"/>
      <c r="F32" s="20"/>
      <c r="G32" s="20"/>
      <c r="H32" s="20"/>
      <c r="I32" s="20"/>
    </row>
    <row r="33" spans="1:9" ht="19.5" customHeight="1">
      <c r="A33" s="11"/>
      <c r="B33" s="8"/>
      <c r="C33" s="9" t="s">
        <v>31</v>
      </c>
      <c r="D33" s="10"/>
      <c r="E33" s="20">
        <v>2425200</v>
      </c>
      <c r="F33" s="20"/>
      <c r="G33" s="20">
        <v>1129220</v>
      </c>
      <c r="H33" s="20">
        <f>E33+F33-G33</f>
        <v>1295980</v>
      </c>
      <c r="I33" s="20"/>
    </row>
    <row r="34" spans="1:9" ht="19.5" customHeight="1">
      <c r="A34" s="11"/>
      <c r="B34" s="8"/>
      <c r="C34" s="9" t="s">
        <v>32</v>
      </c>
      <c r="D34" s="10"/>
      <c r="E34" s="20">
        <v>84000</v>
      </c>
      <c r="F34" s="20"/>
      <c r="G34" s="20">
        <v>42000</v>
      </c>
      <c r="H34" s="20">
        <f>E34+F34-G34</f>
        <v>42000</v>
      </c>
      <c r="I34" s="20"/>
    </row>
    <row r="35" spans="1:9" ht="19.5" customHeight="1">
      <c r="A35" s="11"/>
      <c r="B35" s="8"/>
      <c r="C35" s="9" t="s">
        <v>33</v>
      </c>
      <c r="D35" s="10"/>
      <c r="E35" s="20">
        <v>126000</v>
      </c>
      <c r="F35" s="20"/>
      <c r="G35" s="20">
        <v>63000</v>
      </c>
      <c r="H35" s="20">
        <f>E35+F35-G35</f>
        <v>63000</v>
      </c>
      <c r="I35" s="20"/>
    </row>
    <row r="36" spans="1:9" ht="19.5" customHeight="1">
      <c r="A36" s="11"/>
      <c r="B36" s="8"/>
      <c r="C36" s="9" t="s">
        <v>34</v>
      </c>
      <c r="D36" s="10"/>
      <c r="E36" s="20">
        <v>1074000</v>
      </c>
      <c r="F36" s="20"/>
      <c r="G36" s="20">
        <v>534069</v>
      </c>
      <c r="H36" s="20">
        <f>E36+F36-G36</f>
        <v>539931</v>
      </c>
      <c r="I36" s="20"/>
    </row>
    <row r="37" spans="1:9" ht="19.5" customHeight="1">
      <c r="A37" s="14"/>
      <c r="B37" s="15"/>
      <c r="C37" s="16" t="s">
        <v>35</v>
      </c>
      <c r="D37" s="17"/>
      <c r="E37" s="21">
        <v>93600</v>
      </c>
      <c r="F37" s="21"/>
      <c r="G37" s="21">
        <v>45027</v>
      </c>
      <c r="H37" s="20">
        <f>E37+F37-G37</f>
        <v>48573</v>
      </c>
      <c r="I37" s="21"/>
    </row>
    <row r="38" spans="1:9" ht="19.5" customHeight="1">
      <c r="A38" s="54" t="s">
        <v>26</v>
      </c>
      <c r="B38" s="55"/>
      <c r="C38" s="55"/>
      <c r="D38" s="56"/>
      <c r="E38" s="22">
        <f>SUM(E33:E37)</f>
        <v>3802800</v>
      </c>
      <c r="F38" s="22">
        <f>SUM(F33:F37)</f>
        <v>0</v>
      </c>
      <c r="G38" s="22">
        <f>SUM(G33:G37)</f>
        <v>1813316</v>
      </c>
      <c r="H38" s="22">
        <f>SUM(H33:H37)</f>
        <v>1989484</v>
      </c>
      <c r="I38" s="22"/>
    </row>
    <row r="39" spans="1:9" ht="19.5" customHeight="1">
      <c r="A39" s="11"/>
      <c r="B39" s="12" t="s">
        <v>83</v>
      </c>
      <c r="C39" s="9"/>
      <c r="D39" s="10"/>
      <c r="E39" s="19"/>
      <c r="F39" s="19"/>
      <c r="G39" s="19"/>
      <c r="H39" s="19"/>
      <c r="I39" s="19"/>
    </row>
    <row r="40" spans="1:9" ht="19.5" customHeight="1">
      <c r="A40" s="11"/>
      <c r="B40" s="8"/>
      <c r="C40" s="13" t="s">
        <v>36</v>
      </c>
      <c r="D40" s="10"/>
      <c r="E40" s="19"/>
      <c r="F40" s="19"/>
      <c r="G40" s="19"/>
      <c r="H40" s="19"/>
      <c r="I40" s="19"/>
    </row>
    <row r="41" spans="1:9" ht="19.5" customHeight="1">
      <c r="A41" s="11"/>
      <c r="B41" s="8"/>
      <c r="C41" s="9" t="s">
        <v>37</v>
      </c>
      <c r="D41" s="10"/>
      <c r="E41" s="20">
        <v>200000</v>
      </c>
      <c r="F41" s="44">
        <v>-30000</v>
      </c>
      <c r="G41" s="20">
        <v>0</v>
      </c>
      <c r="H41" s="20">
        <f>E41+F41-G41</f>
        <v>170000</v>
      </c>
      <c r="I41" s="20" t="s">
        <v>158</v>
      </c>
    </row>
    <row r="42" spans="1:9" ht="19.5" customHeight="1">
      <c r="A42" s="11"/>
      <c r="B42" s="8"/>
      <c r="C42" s="9" t="s">
        <v>38</v>
      </c>
      <c r="D42" s="10"/>
      <c r="E42" s="20">
        <v>10000</v>
      </c>
      <c r="F42" s="20"/>
      <c r="G42" s="20">
        <v>0</v>
      </c>
      <c r="H42" s="20">
        <f>E42+F42-G42</f>
        <v>10000</v>
      </c>
      <c r="I42" s="20"/>
    </row>
    <row r="43" spans="1:9" ht="19.5" customHeight="1">
      <c r="A43" s="11"/>
      <c r="B43" s="8"/>
      <c r="C43" s="9" t="s">
        <v>39</v>
      </c>
      <c r="D43" s="10"/>
      <c r="E43" s="20">
        <v>138000</v>
      </c>
      <c r="F43" s="20"/>
      <c r="G43" s="20">
        <v>42500</v>
      </c>
      <c r="H43" s="20">
        <f>E43+F43-G43</f>
        <v>95500</v>
      </c>
      <c r="I43" s="20"/>
    </row>
    <row r="44" spans="1:9" ht="19.5" customHeight="1">
      <c r="A44" s="11"/>
      <c r="B44" s="8"/>
      <c r="C44" s="9" t="s">
        <v>40</v>
      </c>
      <c r="D44" s="10"/>
      <c r="E44" s="20">
        <v>40000</v>
      </c>
      <c r="F44" s="20"/>
      <c r="G44" s="20">
        <v>12130</v>
      </c>
      <c r="H44" s="20">
        <f>E44+F44-G44</f>
        <v>27870</v>
      </c>
      <c r="I44" s="20"/>
    </row>
    <row r="45" spans="1:9" ht="19.5" customHeight="1">
      <c r="A45" s="54" t="s">
        <v>45</v>
      </c>
      <c r="B45" s="55"/>
      <c r="C45" s="55"/>
      <c r="D45" s="56"/>
      <c r="E45" s="22">
        <f>SUM(E41:E44)</f>
        <v>388000</v>
      </c>
      <c r="F45" s="22">
        <f>SUM(F41:F44)</f>
        <v>-30000</v>
      </c>
      <c r="G45" s="22">
        <f>SUM(G41:G44)</f>
        <v>54630</v>
      </c>
      <c r="H45" s="22">
        <f>SUM(H41:H44)</f>
        <v>303370</v>
      </c>
      <c r="I45" s="22"/>
    </row>
    <row r="46" spans="1:9" ht="19.5" customHeight="1">
      <c r="A46" s="11"/>
      <c r="B46" s="8"/>
      <c r="C46" s="13" t="s">
        <v>41</v>
      </c>
      <c r="D46" s="10"/>
      <c r="E46" s="20"/>
      <c r="F46" s="20"/>
      <c r="G46" s="20"/>
      <c r="H46" s="20"/>
      <c r="I46" s="20"/>
    </row>
    <row r="47" spans="1:9" ht="19.5" customHeight="1">
      <c r="A47" s="11"/>
      <c r="B47" s="8"/>
      <c r="C47" s="9" t="s">
        <v>42</v>
      </c>
      <c r="D47" s="10"/>
      <c r="E47" s="20">
        <v>320000</v>
      </c>
      <c r="F47" s="20"/>
      <c r="G47" s="20">
        <v>123796.21</v>
      </c>
      <c r="H47" s="20">
        <f>E47+F47-G47</f>
        <v>196203.78999999998</v>
      </c>
      <c r="I47" s="20"/>
    </row>
    <row r="48" spans="1:9" ht="19.5" customHeight="1">
      <c r="A48" s="11"/>
      <c r="B48" s="8"/>
      <c r="C48" s="9" t="s">
        <v>43</v>
      </c>
      <c r="D48" s="10"/>
      <c r="E48" s="20">
        <v>185000</v>
      </c>
      <c r="F48" s="20"/>
      <c r="G48" s="20">
        <v>0</v>
      </c>
      <c r="H48" s="20">
        <f aca="true" t="shared" si="1" ref="H48:H53">E48+F48-G48</f>
        <v>185000</v>
      </c>
      <c r="I48" s="20"/>
    </row>
    <row r="49" spans="1:9" ht="19.5" customHeight="1">
      <c r="A49" s="11"/>
      <c r="B49" s="8"/>
      <c r="C49" s="9" t="s">
        <v>44</v>
      </c>
      <c r="D49" s="10"/>
      <c r="E49" s="20"/>
      <c r="F49" s="20"/>
      <c r="G49" s="20"/>
      <c r="H49" s="20"/>
      <c r="I49" s="20"/>
    </row>
    <row r="50" spans="1:9" ht="19.5" customHeight="1">
      <c r="A50" s="11"/>
      <c r="B50" s="8"/>
      <c r="C50" s="9"/>
      <c r="D50" s="10" t="s">
        <v>80</v>
      </c>
      <c r="E50" s="20">
        <v>200000</v>
      </c>
      <c r="F50" s="20"/>
      <c r="G50" s="20">
        <v>9870</v>
      </c>
      <c r="H50" s="20">
        <f t="shared" si="1"/>
        <v>190130</v>
      </c>
      <c r="I50" s="20"/>
    </row>
    <row r="51" spans="1:9" ht="19.5" customHeight="1">
      <c r="A51" s="11"/>
      <c r="B51" s="8"/>
      <c r="C51" s="9"/>
      <c r="D51" s="10" t="s">
        <v>116</v>
      </c>
      <c r="E51" s="20">
        <v>20000</v>
      </c>
      <c r="F51" s="20"/>
      <c r="G51" s="20">
        <v>0</v>
      </c>
      <c r="H51" s="20">
        <f t="shared" si="1"/>
        <v>20000</v>
      </c>
      <c r="I51" s="20"/>
    </row>
    <row r="52" spans="1:9" ht="19.5" customHeight="1">
      <c r="A52" s="11"/>
      <c r="B52" s="8"/>
      <c r="C52" s="9"/>
      <c r="D52" s="10" t="s">
        <v>126</v>
      </c>
      <c r="E52" s="20">
        <v>50000</v>
      </c>
      <c r="F52" s="20"/>
      <c r="G52" s="20">
        <v>0</v>
      </c>
      <c r="H52" s="20">
        <f t="shared" si="1"/>
        <v>50000</v>
      </c>
      <c r="I52" s="20"/>
    </row>
    <row r="53" spans="1:9" ht="19.5" customHeight="1">
      <c r="A53" s="14"/>
      <c r="B53" s="15"/>
      <c r="C53" s="16"/>
      <c r="D53" s="17" t="s">
        <v>118</v>
      </c>
      <c r="E53" s="21">
        <v>2000</v>
      </c>
      <c r="F53" s="21"/>
      <c r="G53" s="21">
        <v>1000</v>
      </c>
      <c r="H53" s="21">
        <f t="shared" si="1"/>
        <v>1000</v>
      </c>
      <c r="I53" s="21"/>
    </row>
    <row r="54" spans="1:9" ht="19.5" customHeight="1">
      <c r="A54" s="31"/>
      <c r="B54" s="31"/>
      <c r="C54" s="32"/>
      <c r="D54" s="31"/>
      <c r="E54" s="37"/>
      <c r="F54" s="37"/>
      <c r="G54" s="37"/>
      <c r="H54" s="37"/>
      <c r="I54" s="37"/>
    </row>
    <row r="55" spans="1:9" ht="19.5" customHeight="1">
      <c r="A55" s="8"/>
      <c r="B55" s="8"/>
      <c r="C55" s="9"/>
      <c r="D55" s="8"/>
      <c r="E55" s="41"/>
      <c r="F55" s="41"/>
      <c r="G55" s="41"/>
      <c r="H55" s="41"/>
      <c r="I55" s="41"/>
    </row>
    <row r="56" spans="1:9" ht="19.5" customHeight="1">
      <c r="A56" s="8"/>
      <c r="B56" s="8"/>
      <c r="C56" s="9"/>
      <c r="D56" s="8"/>
      <c r="E56" s="41"/>
      <c r="F56" s="41"/>
      <c r="G56" s="41"/>
      <c r="H56" s="41"/>
      <c r="I56" s="41"/>
    </row>
    <row r="57" spans="1:9" ht="19.5" customHeight="1">
      <c r="A57" s="72" t="s">
        <v>47</v>
      </c>
      <c r="B57" s="72"/>
      <c r="C57" s="72"/>
      <c r="D57" s="72"/>
      <c r="E57" s="72"/>
      <c r="F57" s="72"/>
      <c r="G57" s="72"/>
      <c r="H57" s="72"/>
      <c r="I57" s="72"/>
    </row>
    <row r="58" spans="1:9" ht="19.5" customHeight="1">
      <c r="A58" s="64" t="s">
        <v>1</v>
      </c>
      <c r="B58" s="65"/>
      <c r="C58" s="65"/>
      <c r="D58" s="66"/>
      <c r="E58" s="3" t="s">
        <v>5</v>
      </c>
      <c r="F58" s="4" t="s">
        <v>7</v>
      </c>
      <c r="G58" s="3" t="s">
        <v>9</v>
      </c>
      <c r="H58" s="70" t="s">
        <v>11</v>
      </c>
      <c r="I58" s="70" t="s">
        <v>12</v>
      </c>
    </row>
    <row r="59" spans="1:9" ht="19.5" customHeight="1">
      <c r="A59" s="67"/>
      <c r="B59" s="68"/>
      <c r="C59" s="68"/>
      <c r="D59" s="69"/>
      <c r="E59" s="5" t="s">
        <v>6</v>
      </c>
      <c r="F59" s="6" t="s">
        <v>8</v>
      </c>
      <c r="G59" s="5" t="s">
        <v>10</v>
      </c>
      <c r="H59" s="71"/>
      <c r="I59" s="71"/>
    </row>
    <row r="60" spans="1:9" ht="19.5" customHeight="1">
      <c r="A60" s="11"/>
      <c r="B60" s="8"/>
      <c r="C60" s="9"/>
      <c r="D60" s="36" t="s">
        <v>127</v>
      </c>
      <c r="E60" s="20">
        <v>20000</v>
      </c>
      <c r="F60" s="20"/>
      <c r="G60" s="20">
        <v>0</v>
      </c>
      <c r="H60" s="20">
        <f>E60+F60-G60</f>
        <v>20000</v>
      </c>
      <c r="I60" s="20"/>
    </row>
    <row r="61" spans="1:9" ht="19.5" customHeight="1">
      <c r="A61" s="11"/>
      <c r="B61" s="8"/>
      <c r="C61" s="9"/>
      <c r="D61" s="10" t="s">
        <v>128</v>
      </c>
      <c r="E61" s="20">
        <v>10000</v>
      </c>
      <c r="F61" s="20"/>
      <c r="G61" s="20">
        <v>0</v>
      </c>
      <c r="H61" s="20">
        <f>E61+F61-G61</f>
        <v>10000</v>
      </c>
      <c r="I61" s="20"/>
    </row>
    <row r="62" spans="1:9" ht="19.5" customHeight="1">
      <c r="A62" s="11"/>
      <c r="B62" s="8"/>
      <c r="C62" s="9"/>
      <c r="D62" s="10" t="s">
        <v>129</v>
      </c>
      <c r="E62" s="20"/>
      <c r="F62" s="20"/>
      <c r="G62" s="20"/>
      <c r="H62" s="20"/>
      <c r="I62" s="20"/>
    </row>
    <row r="63" spans="1:9" ht="19.5" customHeight="1">
      <c r="A63" s="11"/>
      <c r="B63" s="8"/>
      <c r="C63" s="9"/>
      <c r="D63" s="10" t="s">
        <v>130</v>
      </c>
      <c r="E63" s="20">
        <v>20000</v>
      </c>
      <c r="F63" s="20"/>
      <c r="G63" s="20">
        <v>0</v>
      </c>
      <c r="H63" s="20">
        <f aca="true" t="shared" si="2" ref="H63:H68">E63+F63-G63</f>
        <v>20000</v>
      </c>
      <c r="I63" s="20"/>
    </row>
    <row r="64" spans="1:9" ht="19.5" customHeight="1">
      <c r="A64" s="11"/>
      <c r="B64" s="8"/>
      <c r="C64" s="9"/>
      <c r="D64" s="10" t="s">
        <v>131</v>
      </c>
      <c r="E64" s="20"/>
      <c r="F64" s="20"/>
      <c r="G64" s="20"/>
      <c r="H64" s="20"/>
      <c r="I64" s="20"/>
    </row>
    <row r="65" spans="1:9" ht="19.5" customHeight="1">
      <c r="A65" s="11"/>
      <c r="B65" s="8"/>
      <c r="C65" s="9"/>
      <c r="D65" s="10" t="s">
        <v>132</v>
      </c>
      <c r="E65" s="20">
        <v>30000</v>
      </c>
      <c r="F65" s="20"/>
      <c r="G65" s="20">
        <v>0</v>
      </c>
      <c r="H65" s="20">
        <f t="shared" si="2"/>
        <v>30000</v>
      </c>
      <c r="I65" s="20"/>
    </row>
    <row r="66" spans="1:9" ht="19.5" customHeight="1">
      <c r="A66" s="11"/>
      <c r="B66" s="8"/>
      <c r="C66" s="9"/>
      <c r="D66" s="10" t="s">
        <v>117</v>
      </c>
      <c r="E66" s="20">
        <v>20000</v>
      </c>
      <c r="F66" s="20"/>
      <c r="G66" s="20">
        <v>0</v>
      </c>
      <c r="H66" s="20">
        <f t="shared" si="2"/>
        <v>20000</v>
      </c>
      <c r="I66" s="20"/>
    </row>
    <row r="67" spans="1:9" ht="19.5" customHeight="1">
      <c r="A67" s="11"/>
      <c r="B67" s="8"/>
      <c r="C67" s="9"/>
      <c r="D67" s="10" t="s">
        <v>133</v>
      </c>
      <c r="E67" s="20"/>
      <c r="F67" s="20"/>
      <c r="G67" s="20"/>
      <c r="H67" s="20"/>
      <c r="I67" s="20"/>
    </row>
    <row r="68" spans="1:9" ht="19.5" customHeight="1">
      <c r="A68" s="11"/>
      <c r="B68" s="8"/>
      <c r="C68" s="9" t="s">
        <v>48</v>
      </c>
      <c r="D68" s="10"/>
      <c r="E68" s="20">
        <v>200000</v>
      </c>
      <c r="F68" s="20"/>
      <c r="G68" s="20">
        <v>55376.55</v>
      </c>
      <c r="H68" s="20">
        <f t="shared" si="2"/>
        <v>144623.45</v>
      </c>
      <c r="I68" s="20"/>
    </row>
    <row r="69" spans="1:9" ht="19.5" customHeight="1">
      <c r="A69" s="54" t="s">
        <v>46</v>
      </c>
      <c r="B69" s="55"/>
      <c r="C69" s="55"/>
      <c r="D69" s="56"/>
      <c r="E69" s="22">
        <f>SUM(E47:E68)</f>
        <v>1077000</v>
      </c>
      <c r="F69" s="22">
        <f>SUM(F47:F68)</f>
        <v>0</v>
      </c>
      <c r="G69" s="22">
        <f>SUM(G47:G68)</f>
        <v>190042.76</v>
      </c>
      <c r="H69" s="22">
        <f>SUM(H47:H68)</f>
        <v>886957.24</v>
      </c>
      <c r="I69" s="22"/>
    </row>
    <row r="70" spans="1:9" ht="19.5" customHeight="1">
      <c r="A70" s="11"/>
      <c r="B70" s="8"/>
      <c r="C70" s="13" t="s">
        <v>49</v>
      </c>
      <c r="D70" s="10"/>
      <c r="E70" s="19"/>
      <c r="F70" s="19"/>
      <c r="G70" s="19"/>
      <c r="H70" s="19"/>
      <c r="I70" s="19"/>
    </row>
    <row r="71" spans="1:9" ht="19.5" customHeight="1">
      <c r="A71" s="11"/>
      <c r="B71" s="8"/>
      <c r="C71" s="9" t="s">
        <v>50</v>
      </c>
      <c r="D71" s="10"/>
      <c r="E71" s="20">
        <v>100000</v>
      </c>
      <c r="F71" s="20"/>
      <c r="G71" s="20">
        <v>47368</v>
      </c>
      <c r="H71" s="20">
        <f>E71+F71-G71</f>
        <v>52632</v>
      </c>
      <c r="I71" s="20"/>
    </row>
    <row r="72" spans="1:9" ht="19.5" customHeight="1">
      <c r="A72" s="11"/>
      <c r="B72" s="8"/>
      <c r="C72" s="9" t="s">
        <v>51</v>
      </c>
      <c r="D72" s="10"/>
      <c r="E72" s="20">
        <v>120000</v>
      </c>
      <c r="F72" s="20"/>
      <c r="G72" s="20">
        <v>79705</v>
      </c>
      <c r="H72" s="20">
        <f>E72+F72-G72</f>
        <v>40295</v>
      </c>
      <c r="I72" s="20"/>
    </row>
    <row r="73" spans="1:9" ht="19.5" customHeight="1">
      <c r="A73" s="11"/>
      <c r="B73" s="8"/>
      <c r="C73" s="9" t="s">
        <v>52</v>
      </c>
      <c r="D73" s="10"/>
      <c r="E73" s="20">
        <v>100000</v>
      </c>
      <c r="F73" s="20"/>
      <c r="G73" s="20">
        <v>0</v>
      </c>
      <c r="H73" s="20">
        <f>E73+F73-G73</f>
        <v>100000</v>
      </c>
      <c r="I73" s="20"/>
    </row>
    <row r="74" spans="1:9" ht="19.5" customHeight="1">
      <c r="A74" s="11"/>
      <c r="B74" s="8"/>
      <c r="C74" s="9" t="s">
        <v>53</v>
      </c>
      <c r="D74" s="10"/>
      <c r="E74" s="20">
        <v>400000</v>
      </c>
      <c r="F74" s="20"/>
      <c r="G74" s="20">
        <v>109690</v>
      </c>
      <c r="H74" s="20">
        <f>E74+F74-G74</f>
        <v>290310</v>
      </c>
      <c r="I74" s="20"/>
    </row>
    <row r="75" spans="1:9" ht="19.5" customHeight="1">
      <c r="A75" s="11"/>
      <c r="B75" s="8"/>
      <c r="C75" s="9" t="s">
        <v>54</v>
      </c>
      <c r="D75" s="10"/>
      <c r="E75" s="20">
        <v>60000</v>
      </c>
      <c r="F75" s="20"/>
      <c r="G75" s="20">
        <v>17400</v>
      </c>
      <c r="H75" s="20">
        <f>E75+F75-G75</f>
        <v>42600</v>
      </c>
      <c r="I75" s="20"/>
    </row>
    <row r="76" spans="1:9" ht="19.5" customHeight="1">
      <c r="A76" s="54" t="s">
        <v>62</v>
      </c>
      <c r="B76" s="55"/>
      <c r="C76" s="55"/>
      <c r="D76" s="56"/>
      <c r="E76" s="22">
        <f>SUM(E71:E75)</f>
        <v>780000</v>
      </c>
      <c r="F76" s="22">
        <f>SUM(F71:F75)</f>
        <v>0</v>
      </c>
      <c r="G76" s="22">
        <f>SUM(G71:G75)</f>
        <v>254163</v>
      </c>
      <c r="H76" s="22">
        <f>SUM(H71:H75)</f>
        <v>525837</v>
      </c>
      <c r="I76" s="22"/>
    </row>
    <row r="77" spans="1:9" ht="19.5" customHeight="1">
      <c r="A77" s="11"/>
      <c r="B77" s="8"/>
      <c r="C77" s="13" t="s">
        <v>55</v>
      </c>
      <c r="D77" s="10"/>
      <c r="E77" s="20"/>
      <c r="F77" s="20"/>
      <c r="G77" s="20"/>
      <c r="H77" s="20"/>
      <c r="I77" s="20"/>
    </row>
    <row r="78" spans="1:9" ht="19.5" customHeight="1">
      <c r="A78" s="11"/>
      <c r="B78" s="8"/>
      <c r="C78" s="9" t="s">
        <v>56</v>
      </c>
      <c r="D78" s="10"/>
      <c r="E78" s="20">
        <v>300000</v>
      </c>
      <c r="F78" s="20"/>
      <c r="G78" s="20">
        <v>76850.5</v>
      </c>
      <c r="H78" s="20">
        <f>E78+F78-G78</f>
        <v>223149.5</v>
      </c>
      <c r="I78" s="20"/>
    </row>
    <row r="79" spans="1:9" ht="19.5" customHeight="1">
      <c r="A79" s="11"/>
      <c r="B79" s="8"/>
      <c r="C79" s="9" t="s">
        <v>57</v>
      </c>
      <c r="D79" s="10"/>
      <c r="E79" s="20">
        <v>12000</v>
      </c>
      <c r="F79" s="20"/>
      <c r="G79" s="20">
        <v>5126.8</v>
      </c>
      <c r="H79" s="20">
        <f>E79+F79-G79</f>
        <v>6873.2</v>
      </c>
      <c r="I79" s="20"/>
    </row>
    <row r="80" spans="1:9" ht="19.5" customHeight="1">
      <c r="A80" s="11"/>
      <c r="B80" s="8"/>
      <c r="C80" s="9" t="s">
        <v>58</v>
      </c>
      <c r="D80" s="10"/>
      <c r="E80" s="20">
        <v>12000</v>
      </c>
      <c r="F80" s="20"/>
      <c r="G80" s="20">
        <v>1245.48</v>
      </c>
      <c r="H80" s="20">
        <f>E80+F80-G80</f>
        <v>10754.52</v>
      </c>
      <c r="I80" s="20"/>
    </row>
    <row r="81" spans="1:9" ht="19.5" customHeight="1">
      <c r="A81" s="11"/>
      <c r="B81" s="8"/>
      <c r="C81" s="9" t="s">
        <v>59</v>
      </c>
      <c r="D81" s="10"/>
      <c r="E81" s="20">
        <v>10000</v>
      </c>
      <c r="F81" s="20"/>
      <c r="G81" s="20">
        <v>2020</v>
      </c>
      <c r="H81" s="20">
        <f>E81+F81-G81</f>
        <v>7980</v>
      </c>
      <c r="I81" s="20"/>
    </row>
    <row r="82" spans="1:9" ht="19.5" customHeight="1">
      <c r="A82" s="11"/>
      <c r="B82" s="8"/>
      <c r="C82" s="9" t="s">
        <v>60</v>
      </c>
      <c r="D82" s="10"/>
      <c r="E82" s="20">
        <v>72000</v>
      </c>
      <c r="F82" s="20"/>
      <c r="G82" s="20">
        <v>28761.6</v>
      </c>
      <c r="H82" s="20">
        <f>E82+F82-G82</f>
        <v>43238.4</v>
      </c>
      <c r="I82" s="20"/>
    </row>
    <row r="83" spans="1:9" ht="19.5" customHeight="1">
      <c r="A83" s="54" t="s">
        <v>61</v>
      </c>
      <c r="B83" s="55"/>
      <c r="C83" s="55"/>
      <c r="D83" s="56"/>
      <c r="E83" s="22">
        <f>SUM(E78:E82)</f>
        <v>406000</v>
      </c>
      <c r="F83" s="22">
        <f>SUM(F78:F82)</f>
        <v>0</v>
      </c>
      <c r="G83" s="22">
        <f>SUM(G78:G82)</f>
        <v>114004.38</v>
      </c>
      <c r="H83" s="22">
        <f>SUM(H78:H82)</f>
        <v>291995.62</v>
      </c>
      <c r="I83" s="22"/>
    </row>
    <row r="85" spans="1:9" ht="19.5" customHeight="1">
      <c r="A85" s="72" t="s">
        <v>63</v>
      </c>
      <c r="B85" s="72"/>
      <c r="C85" s="72"/>
      <c r="D85" s="72"/>
      <c r="E85" s="72"/>
      <c r="F85" s="72"/>
      <c r="G85" s="72"/>
      <c r="H85" s="72"/>
      <c r="I85" s="72"/>
    </row>
    <row r="86" spans="1:9" ht="19.5" customHeight="1">
      <c r="A86" s="64" t="s">
        <v>1</v>
      </c>
      <c r="B86" s="65"/>
      <c r="C86" s="65"/>
      <c r="D86" s="66"/>
      <c r="E86" s="3" t="s">
        <v>5</v>
      </c>
      <c r="F86" s="4" t="s">
        <v>7</v>
      </c>
      <c r="G86" s="3" t="s">
        <v>9</v>
      </c>
      <c r="H86" s="70" t="s">
        <v>11</v>
      </c>
      <c r="I86" s="70" t="s">
        <v>12</v>
      </c>
    </row>
    <row r="87" spans="1:9" ht="19.5" customHeight="1">
      <c r="A87" s="67"/>
      <c r="B87" s="68"/>
      <c r="C87" s="68"/>
      <c r="D87" s="69"/>
      <c r="E87" s="5" t="s">
        <v>6</v>
      </c>
      <c r="F87" s="6" t="s">
        <v>8</v>
      </c>
      <c r="G87" s="5" t="s">
        <v>10</v>
      </c>
      <c r="H87" s="71"/>
      <c r="I87" s="71"/>
    </row>
    <row r="88" spans="1:9" ht="19.5" customHeight="1">
      <c r="A88" s="11"/>
      <c r="B88" s="12" t="s">
        <v>67</v>
      </c>
      <c r="C88" s="13"/>
      <c r="D88" s="10"/>
      <c r="E88" s="19"/>
      <c r="F88" s="19"/>
      <c r="G88" s="19"/>
      <c r="H88" s="19"/>
      <c r="I88" s="19"/>
    </row>
    <row r="89" spans="1:9" ht="19.5" customHeight="1">
      <c r="A89" s="11"/>
      <c r="B89" s="12"/>
      <c r="C89" s="13" t="s">
        <v>68</v>
      </c>
      <c r="D89" s="10"/>
      <c r="E89" s="19"/>
      <c r="F89" s="19"/>
      <c r="G89" s="19"/>
      <c r="H89" s="19"/>
      <c r="I89" s="19"/>
    </row>
    <row r="90" spans="1:9" ht="19.5" customHeight="1">
      <c r="A90" s="11"/>
      <c r="B90" s="8"/>
      <c r="C90" s="9" t="s">
        <v>69</v>
      </c>
      <c r="D90" s="10"/>
      <c r="E90" s="20">
        <v>25000</v>
      </c>
      <c r="F90" s="20"/>
      <c r="G90" s="20">
        <v>0</v>
      </c>
      <c r="H90" s="20">
        <f>E90+F90-G90</f>
        <v>25000</v>
      </c>
      <c r="I90" s="20"/>
    </row>
    <row r="91" spans="1:9" ht="19.5" customHeight="1">
      <c r="A91" s="54" t="s">
        <v>73</v>
      </c>
      <c r="B91" s="55"/>
      <c r="C91" s="55"/>
      <c r="D91" s="56"/>
      <c r="E91" s="22">
        <f>SUM(E89:E90)</f>
        <v>25000</v>
      </c>
      <c r="F91" s="22">
        <f>SUM(F89:F90)</f>
        <v>0</v>
      </c>
      <c r="G91" s="22">
        <f>SUM(G89:G90)</f>
        <v>0</v>
      </c>
      <c r="H91" s="22">
        <f>SUM(H89:H90)</f>
        <v>25000</v>
      </c>
      <c r="I91" s="22"/>
    </row>
    <row r="92" spans="1:9" ht="19.5" customHeight="1">
      <c r="A92" s="24"/>
      <c r="B92" s="28" t="s">
        <v>70</v>
      </c>
      <c r="C92" s="25"/>
      <c r="D92" s="26"/>
      <c r="E92" s="27"/>
      <c r="F92" s="27"/>
      <c r="G92" s="27"/>
      <c r="H92" s="27"/>
      <c r="I92" s="27"/>
    </row>
    <row r="93" spans="1:9" ht="19.5" customHeight="1">
      <c r="A93" s="11"/>
      <c r="B93" s="8"/>
      <c r="C93" s="13" t="s">
        <v>71</v>
      </c>
      <c r="D93" s="10"/>
      <c r="E93" s="20"/>
      <c r="F93" s="20"/>
      <c r="G93" s="20"/>
      <c r="H93" s="20"/>
      <c r="I93" s="20"/>
    </row>
    <row r="94" spans="1:9" ht="19.5" customHeight="1">
      <c r="A94" s="11"/>
      <c r="B94" s="8"/>
      <c r="C94" s="9" t="s">
        <v>72</v>
      </c>
      <c r="D94" s="10"/>
      <c r="E94" s="20">
        <v>18000</v>
      </c>
      <c r="F94" s="20"/>
      <c r="G94" s="20">
        <v>18000</v>
      </c>
      <c r="H94" s="20">
        <f>E94+F94-G94</f>
        <v>0</v>
      </c>
      <c r="I94" s="20"/>
    </row>
    <row r="95" spans="1:9" ht="19.5" customHeight="1">
      <c r="A95" s="54" t="s">
        <v>74</v>
      </c>
      <c r="B95" s="55"/>
      <c r="C95" s="55"/>
      <c r="D95" s="56"/>
      <c r="E95" s="22">
        <f>SUM(E93:E94)</f>
        <v>18000</v>
      </c>
      <c r="F95" s="22">
        <f>SUM(F93:F94)</f>
        <v>0</v>
      </c>
      <c r="G95" s="22">
        <f>SUM(G93:G94)</f>
        <v>18000</v>
      </c>
      <c r="H95" s="22">
        <f>SUM(H93:H94)</f>
        <v>0</v>
      </c>
      <c r="I95" s="22"/>
    </row>
    <row r="96" spans="1:9" ht="19.5" customHeight="1">
      <c r="A96" s="7" t="s">
        <v>76</v>
      </c>
      <c r="B96" s="8"/>
      <c r="C96" s="9"/>
      <c r="D96" s="10"/>
      <c r="E96" s="20"/>
      <c r="F96" s="20"/>
      <c r="G96" s="20"/>
      <c r="H96" s="20"/>
      <c r="I96" s="20"/>
    </row>
    <row r="97" spans="1:9" ht="19.5" customHeight="1">
      <c r="A97" s="11"/>
      <c r="B97" s="12" t="s">
        <v>16</v>
      </c>
      <c r="C97" s="9"/>
      <c r="D97" s="10"/>
      <c r="E97" s="20"/>
      <c r="F97" s="20"/>
      <c r="G97" s="20"/>
      <c r="H97" s="20"/>
      <c r="I97" s="20"/>
    </row>
    <row r="98" spans="1:9" ht="19.5" customHeight="1">
      <c r="A98" s="11"/>
      <c r="B98" s="8"/>
      <c r="C98" s="13" t="s">
        <v>25</v>
      </c>
      <c r="D98" s="10"/>
      <c r="E98" s="20"/>
      <c r="F98" s="20"/>
      <c r="G98" s="20"/>
      <c r="H98" s="20"/>
      <c r="I98" s="20"/>
    </row>
    <row r="99" spans="1:9" ht="19.5" customHeight="1">
      <c r="A99" s="11"/>
      <c r="B99" s="8"/>
      <c r="C99" s="9" t="s">
        <v>31</v>
      </c>
      <c r="D99" s="10"/>
      <c r="E99" s="20">
        <v>1224420</v>
      </c>
      <c r="F99" s="20"/>
      <c r="G99" s="20">
        <v>600420</v>
      </c>
      <c r="H99" s="20">
        <f>E99+F99-G99</f>
        <v>624000</v>
      </c>
      <c r="I99" s="20"/>
    </row>
    <row r="100" spans="1:9" ht="19.5" customHeight="1">
      <c r="A100" s="11"/>
      <c r="B100" s="8"/>
      <c r="C100" s="9" t="s">
        <v>33</v>
      </c>
      <c r="D100" s="10"/>
      <c r="E100" s="20">
        <v>42000</v>
      </c>
      <c r="F100" s="20"/>
      <c r="G100" s="20">
        <v>21000</v>
      </c>
      <c r="H100" s="20">
        <f>E100+F100-G100</f>
        <v>21000</v>
      </c>
      <c r="I100" s="20"/>
    </row>
    <row r="101" spans="1:9" ht="19.5" customHeight="1">
      <c r="A101" s="11"/>
      <c r="B101" s="8"/>
      <c r="C101" s="9" t="s">
        <v>34</v>
      </c>
      <c r="D101" s="10"/>
      <c r="E101" s="20">
        <v>285000</v>
      </c>
      <c r="F101" s="20"/>
      <c r="G101" s="20">
        <v>141720</v>
      </c>
      <c r="H101" s="20">
        <f>E101+F101-G101</f>
        <v>143280</v>
      </c>
      <c r="I101" s="20"/>
    </row>
    <row r="102" spans="1:9" ht="19.5" customHeight="1">
      <c r="A102" s="14"/>
      <c r="B102" s="15"/>
      <c r="C102" s="16" t="s">
        <v>35</v>
      </c>
      <c r="D102" s="17"/>
      <c r="E102" s="21">
        <v>30000</v>
      </c>
      <c r="F102" s="21"/>
      <c r="G102" s="21">
        <v>13530</v>
      </c>
      <c r="H102" s="20">
        <f>E102+F102-G102</f>
        <v>16470</v>
      </c>
      <c r="I102" s="21"/>
    </row>
    <row r="103" spans="1:9" ht="19.5" customHeight="1">
      <c r="A103" s="54" t="s">
        <v>26</v>
      </c>
      <c r="B103" s="55"/>
      <c r="C103" s="55"/>
      <c r="D103" s="56"/>
      <c r="E103" s="22">
        <f>SUM(E99:E102)</f>
        <v>1581420</v>
      </c>
      <c r="F103" s="22">
        <f>SUM(F99:F102)</f>
        <v>0</v>
      </c>
      <c r="G103" s="22">
        <f>SUM(G99:G102)</f>
        <v>776670</v>
      </c>
      <c r="H103" s="22">
        <f>SUM(H99:H102)</f>
        <v>804750</v>
      </c>
      <c r="I103" s="22"/>
    </row>
    <row r="104" spans="1:9" ht="19.5" customHeight="1">
      <c r="A104" s="11"/>
      <c r="B104" s="12" t="s">
        <v>83</v>
      </c>
      <c r="C104" s="9"/>
      <c r="D104" s="10"/>
      <c r="E104" s="19"/>
      <c r="F104" s="19"/>
      <c r="G104" s="19"/>
      <c r="H104" s="19"/>
      <c r="I104" s="19"/>
    </row>
    <row r="105" spans="1:9" ht="19.5" customHeight="1">
      <c r="A105" s="11"/>
      <c r="B105" s="8"/>
      <c r="C105" s="13" t="s">
        <v>36</v>
      </c>
      <c r="D105" s="10"/>
      <c r="E105" s="19"/>
      <c r="F105" s="19"/>
      <c r="G105" s="19"/>
      <c r="H105" s="19"/>
      <c r="I105" s="19"/>
    </row>
    <row r="106" spans="1:9" ht="19.5" customHeight="1">
      <c r="A106" s="11"/>
      <c r="B106" s="8"/>
      <c r="C106" s="9" t="s">
        <v>37</v>
      </c>
      <c r="D106" s="10"/>
      <c r="E106" s="20">
        <v>100000</v>
      </c>
      <c r="F106" s="20"/>
      <c r="G106" s="20">
        <v>0</v>
      </c>
      <c r="H106" s="20">
        <f>E106+F106-G106</f>
        <v>100000</v>
      </c>
      <c r="I106" s="20"/>
    </row>
    <row r="107" spans="1:9" ht="19.5" customHeight="1">
      <c r="A107" s="11"/>
      <c r="B107" s="8"/>
      <c r="C107" s="9" t="s">
        <v>38</v>
      </c>
      <c r="D107" s="10"/>
      <c r="E107" s="20">
        <v>5000</v>
      </c>
      <c r="F107" s="20"/>
      <c r="G107" s="20">
        <v>0</v>
      </c>
      <c r="H107" s="20">
        <f>E107+F107-G107</f>
        <v>5000</v>
      </c>
      <c r="I107" s="20"/>
    </row>
    <row r="108" spans="1:9" ht="19.5" customHeight="1">
      <c r="A108" s="11"/>
      <c r="B108" s="8"/>
      <c r="C108" s="9" t="s">
        <v>39</v>
      </c>
      <c r="D108" s="10"/>
      <c r="E108" s="20">
        <v>64800</v>
      </c>
      <c r="F108" s="20"/>
      <c r="G108" s="20">
        <v>36000</v>
      </c>
      <c r="H108" s="20">
        <f>E108+F108-G108</f>
        <v>28800</v>
      </c>
      <c r="I108" s="20"/>
    </row>
    <row r="109" spans="1:9" ht="19.5" customHeight="1">
      <c r="A109" s="11"/>
      <c r="B109" s="8"/>
      <c r="C109" s="9" t="s">
        <v>40</v>
      </c>
      <c r="D109" s="10"/>
      <c r="E109" s="20">
        <v>50000</v>
      </c>
      <c r="F109" s="20"/>
      <c r="G109" s="20">
        <v>14400</v>
      </c>
      <c r="H109" s="20">
        <f>E109+F109-G109</f>
        <v>35600</v>
      </c>
      <c r="I109" s="20"/>
    </row>
    <row r="110" spans="1:9" ht="19.5" customHeight="1">
      <c r="A110" s="54" t="s">
        <v>45</v>
      </c>
      <c r="B110" s="55"/>
      <c r="C110" s="55"/>
      <c r="D110" s="56"/>
      <c r="E110" s="22">
        <f>SUM(E106:E109)</f>
        <v>219800</v>
      </c>
      <c r="F110" s="22">
        <f>SUM(F106:F109)</f>
        <v>0</v>
      </c>
      <c r="G110" s="22">
        <f>SUM(G106:G109)</f>
        <v>50400</v>
      </c>
      <c r="H110" s="22">
        <f>SUM(H106:H109)</f>
        <v>169400</v>
      </c>
      <c r="I110" s="22"/>
    </row>
    <row r="111" spans="1:9" ht="19.5" customHeight="1">
      <c r="A111" s="42"/>
      <c r="B111" s="42"/>
      <c r="C111" s="42"/>
      <c r="D111" s="42"/>
      <c r="E111" s="30"/>
      <c r="F111" s="30"/>
      <c r="G111" s="30"/>
      <c r="H111" s="30"/>
      <c r="I111" s="30"/>
    </row>
    <row r="112" spans="1:9" ht="19.5" customHeight="1">
      <c r="A112" s="25"/>
      <c r="B112" s="25"/>
      <c r="C112" s="25"/>
      <c r="D112" s="25"/>
      <c r="E112" s="29"/>
      <c r="F112" s="29"/>
      <c r="G112" s="29"/>
      <c r="H112" s="29"/>
      <c r="I112" s="29"/>
    </row>
    <row r="113" spans="1:9" ht="19.5" customHeight="1">
      <c r="A113" s="72" t="s">
        <v>77</v>
      </c>
      <c r="B113" s="72"/>
      <c r="C113" s="72"/>
      <c r="D113" s="72"/>
      <c r="E113" s="72"/>
      <c r="F113" s="72"/>
      <c r="G113" s="72"/>
      <c r="H113" s="72"/>
      <c r="I113" s="72"/>
    </row>
    <row r="114" spans="1:9" ht="19.5" customHeight="1">
      <c r="A114" s="64" t="s">
        <v>1</v>
      </c>
      <c r="B114" s="65"/>
      <c r="C114" s="65"/>
      <c r="D114" s="66"/>
      <c r="E114" s="3" t="s">
        <v>5</v>
      </c>
      <c r="F114" s="4" t="s">
        <v>7</v>
      </c>
      <c r="G114" s="3" t="s">
        <v>9</v>
      </c>
      <c r="H114" s="70" t="s">
        <v>11</v>
      </c>
      <c r="I114" s="70" t="s">
        <v>12</v>
      </c>
    </row>
    <row r="115" spans="1:9" ht="19.5" customHeight="1">
      <c r="A115" s="67"/>
      <c r="B115" s="68"/>
      <c r="C115" s="68"/>
      <c r="D115" s="69"/>
      <c r="E115" s="5" t="s">
        <v>6</v>
      </c>
      <c r="F115" s="6" t="s">
        <v>8</v>
      </c>
      <c r="G115" s="5" t="s">
        <v>10</v>
      </c>
      <c r="H115" s="71"/>
      <c r="I115" s="71"/>
    </row>
    <row r="116" spans="1:9" ht="19.5" customHeight="1">
      <c r="A116" s="11"/>
      <c r="B116" s="8"/>
      <c r="C116" s="13" t="s">
        <v>41</v>
      </c>
      <c r="D116" s="10"/>
      <c r="E116" s="20"/>
      <c r="F116" s="20"/>
      <c r="G116" s="20"/>
      <c r="H116" s="20"/>
      <c r="I116" s="20"/>
    </row>
    <row r="117" spans="1:9" ht="19.5" customHeight="1">
      <c r="A117" s="11"/>
      <c r="B117" s="8"/>
      <c r="C117" s="9" t="s">
        <v>42</v>
      </c>
      <c r="D117" s="10"/>
      <c r="E117" s="20">
        <v>20000</v>
      </c>
      <c r="F117" s="20"/>
      <c r="G117" s="20">
        <v>1840</v>
      </c>
      <c r="H117" s="20">
        <f>E117+F117-G117</f>
        <v>18160</v>
      </c>
      <c r="I117" s="20"/>
    </row>
    <row r="118" spans="1:9" ht="19.5" customHeight="1">
      <c r="A118" s="11"/>
      <c r="B118" s="8"/>
      <c r="C118" s="9" t="s">
        <v>44</v>
      </c>
      <c r="D118" s="10"/>
      <c r="E118" s="20"/>
      <c r="F118" s="20"/>
      <c r="G118" s="20"/>
      <c r="H118" s="20"/>
      <c r="I118" s="20"/>
    </row>
    <row r="119" spans="1:9" ht="19.5" customHeight="1">
      <c r="A119" s="11"/>
      <c r="B119" s="8"/>
      <c r="C119" s="9"/>
      <c r="D119" s="10" t="s">
        <v>80</v>
      </c>
      <c r="E119" s="20">
        <v>100000</v>
      </c>
      <c r="F119" s="20"/>
      <c r="G119" s="20">
        <v>6685</v>
      </c>
      <c r="H119" s="20">
        <f>E119+F119-G119</f>
        <v>93315</v>
      </c>
      <c r="I119" s="20"/>
    </row>
    <row r="120" spans="1:9" ht="19.5" customHeight="1">
      <c r="A120" s="11"/>
      <c r="B120" s="8"/>
      <c r="C120" s="9"/>
      <c r="D120" s="10" t="s">
        <v>134</v>
      </c>
      <c r="E120" s="20">
        <v>30000</v>
      </c>
      <c r="F120" s="20"/>
      <c r="G120" s="20">
        <v>30000</v>
      </c>
      <c r="H120" s="20">
        <f>E120+F120-G120</f>
        <v>0</v>
      </c>
      <c r="I120" s="20"/>
    </row>
    <row r="121" spans="1:9" ht="19.5" customHeight="1">
      <c r="A121" s="11"/>
      <c r="B121" s="8"/>
      <c r="C121" s="9" t="s">
        <v>48</v>
      </c>
      <c r="D121" s="10"/>
      <c r="E121" s="20">
        <v>40000</v>
      </c>
      <c r="F121" s="20"/>
      <c r="G121" s="20">
        <v>6140</v>
      </c>
      <c r="H121" s="20">
        <f>E121+F121-G121</f>
        <v>33860</v>
      </c>
      <c r="I121" s="20"/>
    </row>
    <row r="122" spans="1:9" ht="19.5" customHeight="1">
      <c r="A122" s="54" t="s">
        <v>46</v>
      </c>
      <c r="B122" s="55"/>
      <c r="C122" s="55"/>
      <c r="D122" s="56"/>
      <c r="E122" s="22">
        <f>SUM(E117:E121)</f>
        <v>190000</v>
      </c>
      <c r="F122" s="22">
        <f>SUM(F117:F121)</f>
        <v>0</v>
      </c>
      <c r="G122" s="22">
        <f>SUM(G117:G121)</f>
        <v>44665</v>
      </c>
      <c r="H122" s="22">
        <f>SUM(H117:H121)</f>
        <v>145335</v>
      </c>
      <c r="I122" s="22"/>
    </row>
    <row r="123" spans="1:9" ht="19.5" customHeight="1">
      <c r="A123" s="11"/>
      <c r="B123" s="8"/>
      <c r="C123" s="13" t="s">
        <v>49</v>
      </c>
      <c r="D123" s="10"/>
      <c r="E123" s="19"/>
      <c r="F123" s="19"/>
      <c r="G123" s="19"/>
      <c r="H123" s="19"/>
      <c r="I123" s="19"/>
    </row>
    <row r="124" spans="1:9" ht="19.5" customHeight="1">
      <c r="A124" s="11"/>
      <c r="B124" s="8"/>
      <c r="C124" s="9" t="s">
        <v>50</v>
      </c>
      <c r="D124" s="10"/>
      <c r="E124" s="20">
        <v>50000</v>
      </c>
      <c r="F124" s="20"/>
      <c r="G124" s="20">
        <v>0</v>
      </c>
      <c r="H124" s="20">
        <f>E124+F124-G124</f>
        <v>50000</v>
      </c>
      <c r="I124" s="20"/>
    </row>
    <row r="125" spans="1:9" ht="19.5" customHeight="1">
      <c r="A125" s="11"/>
      <c r="B125" s="8"/>
      <c r="C125" s="9" t="s">
        <v>81</v>
      </c>
      <c r="D125" s="10"/>
      <c r="E125" s="20">
        <v>5000</v>
      </c>
      <c r="F125" s="20"/>
      <c r="G125" s="20">
        <v>0</v>
      </c>
      <c r="H125" s="20">
        <f>E125+F125-G125</f>
        <v>5000</v>
      </c>
      <c r="I125" s="20"/>
    </row>
    <row r="126" spans="1:9" ht="19.5" customHeight="1">
      <c r="A126" s="11"/>
      <c r="B126" s="8"/>
      <c r="C126" s="9" t="s">
        <v>54</v>
      </c>
      <c r="D126" s="10"/>
      <c r="E126" s="20">
        <v>50000</v>
      </c>
      <c r="F126" s="20"/>
      <c r="G126" s="20">
        <v>12140</v>
      </c>
      <c r="H126" s="20">
        <f>E126+F126-G126</f>
        <v>37860</v>
      </c>
      <c r="I126" s="20"/>
    </row>
    <row r="127" spans="1:9" ht="19.5" customHeight="1">
      <c r="A127" s="54" t="s">
        <v>62</v>
      </c>
      <c r="B127" s="55"/>
      <c r="C127" s="55"/>
      <c r="D127" s="56"/>
      <c r="E127" s="22">
        <f>SUM(E124:E126)</f>
        <v>105000</v>
      </c>
      <c r="F127" s="22">
        <f>SUM(F124:F126)</f>
        <v>0</v>
      </c>
      <c r="G127" s="22">
        <f>SUM(G124:G126)</f>
        <v>12140</v>
      </c>
      <c r="H127" s="22">
        <f>SUM(H124:H126)</f>
        <v>92860</v>
      </c>
      <c r="I127" s="22"/>
    </row>
    <row r="128" spans="1:9" ht="19.5" customHeight="1">
      <c r="A128" s="60" t="s">
        <v>84</v>
      </c>
      <c r="B128" s="61"/>
      <c r="C128" s="61"/>
      <c r="D128" s="62"/>
      <c r="E128" s="23"/>
      <c r="F128" s="23"/>
      <c r="G128" s="23"/>
      <c r="H128" s="23"/>
      <c r="I128" s="23"/>
    </row>
    <row r="129" spans="1:9" ht="19.5" customHeight="1">
      <c r="A129" s="7" t="s">
        <v>82</v>
      </c>
      <c r="B129" s="12"/>
      <c r="C129" s="13"/>
      <c r="D129" s="10"/>
      <c r="E129" s="19"/>
      <c r="F129" s="19"/>
      <c r="G129" s="19"/>
      <c r="H129" s="19"/>
      <c r="I129" s="19"/>
    </row>
    <row r="130" spans="1:9" ht="19.5" customHeight="1">
      <c r="A130" s="11"/>
      <c r="B130" s="12" t="s">
        <v>83</v>
      </c>
      <c r="C130" s="13"/>
      <c r="D130" s="10"/>
      <c r="E130" s="19"/>
      <c r="F130" s="19"/>
      <c r="G130" s="19"/>
      <c r="H130" s="19"/>
      <c r="I130" s="19"/>
    </row>
    <row r="131" spans="1:9" ht="19.5" customHeight="1">
      <c r="A131" s="11"/>
      <c r="B131" s="8"/>
      <c r="C131" s="13" t="s">
        <v>41</v>
      </c>
      <c r="D131" s="10"/>
      <c r="E131" s="20"/>
      <c r="F131" s="20"/>
      <c r="G131" s="20"/>
      <c r="H131" s="20"/>
      <c r="I131" s="20"/>
    </row>
    <row r="132" spans="1:9" ht="19.5" customHeight="1">
      <c r="A132" s="11"/>
      <c r="B132" s="8"/>
      <c r="C132" s="9" t="s">
        <v>44</v>
      </c>
      <c r="D132" s="10"/>
      <c r="E132" s="20"/>
      <c r="F132" s="20"/>
      <c r="G132" s="20"/>
      <c r="H132" s="20"/>
      <c r="I132" s="20"/>
    </row>
    <row r="133" spans="1:9" ht="19.5" customHeight="1">
      <c r="A133" s="11"/>
      <c r="B133" s="8"/>
      <c r="C133" s="9"/>
      <c r="D133" s="39" t="s">
        <v>135</v>
      </c>
      <c r="E133" s="20">
        <v>20000</v>
      </c>
      <c r="F133" s="20"/>
      <c r="G133" s="20">
        <v>16545</v>
      </c>
      <c r="H133" s="20">
        <f>E133+F133-G133</f>
        <v>3455</v>
      </c>
      <c r="I133" s="20"/>
    </row>
    <row r="134" spans="1:9" ht="19.5" customHeight="1">
      <c r="A134" s="54" t="s">
        <v>46</v>
      </c>
      <c r="B134" s="55"/>
      <c r="C134" s="55"/>
      <c r="D134" s="56"/>
      <c r="E134" s="22">
        <f>SUM(E133:E133)</f>
        <v>20000</v>
      </c>
      <c r="F134" s="22">
        <f>SUM(F133:F133)</f>
        <v>0</v>
      </c>
      <c r="G134" s="22">
        <f>SUM(G133:G133)</f>
        <v>16545</v>
      </c>
      <c r="H134" s="22">
        <f>SUM(H133:H133)</f>
        <v>3455</v>
      </c>
      <c r="I134" s="22"/>
    </row>
    <row r="135" spans="1:10" ht="19.5" customHeight="1">
      <c r="A135" s="25"/>
      <c r="B135" s="25"/>
      <c r="C135" s="25"/>
      <c r="D135" s="25"/>
      <c r="E135" s="29"/>
      <c r="F135" s="29"/>
      <c r="G135" s="29"/>
      <c r="H135" s="29"/>
      <c r="I135" s="29"/>
      <c r="J135" s="8"/>
    </row>
    <row r="136" spans="1:10" ht="19.5" customHeight="1">
      <c r="A136" s="25"/>
      <c r="B136" s="25"/>
      <c r="C136" s="25"/>
      <c r="D136" s="25"/>
      <c r="E136" s="29"/>
      <c r="F136" s="29"/>
      <c r="G136" s="29"/>
      <c r="H136" s="29"/>
      <c r="I136" s="29"/>
      <c r="J136" s="8"/>
    </row>
    <row r="137" spans="1:10" ht="19.5" customHeight="1">
      <c r="A137" s="25"/>
      <c r="B137" s="25"/>
      <c r="C137" s="25"/>
      <c r="D137" s="25"/>
      <c r="E137" s="29"/>
      <c r="F137" s="29"/>
      <c r="G137" s="29"/>
      <c r="H137" s="29"/>
      <c r="I137" s="29"/>
      <c r="J137" s="8"/>
    </row>
    <row r="138" spans="1:10" ht="19.5" customHeight="1">
      <c r="A138" s="25"/>
      <c r="B138" s="25"/>
      <c r="C138" s="25"/>
      <c r="D138" s="25"/>
      <c r="E138" s="29"/>
      <c r="F138" s="29"/>
      <c r="G138" s="29"/>
      <c r="H138" s="29"/>
      <c r="I138" s="29"/>
      <c r="J138" s="8"/>
    </row>
    <row r="139" spans="1:10" ht="19.5" customHeight="1">
      <c r="A139" s="25"/>
      <c r="B139" s="25"/>
      <c r="C139" s="25"/>
      <c r="D139" s="25"/>
      <c r="E139" s="29"/>
      <c r="F139" s="29"/>
      <c r="G139" s="29"/>
      <c r="H139" s="29"/>
      <c r="I139" s="29"/>
      <c r="J139" s="8"/>
    </row>
    <row r="140" spans="1:10" ht="19.5" customHeight="1">
      <c r="A140" s="25"/>
      <c r="B140" s="25"/>
      <c r="C140" s="25"/>
      <c r="D140" s="25"/>
      <c r="E140" s="29"/>
      <c r="F140" s="29"/>
      <c r="G140" s="29"/>
      <c r="H140" s="29"/>
      <c r="I140" s="29"/>
      <c r="J140" s="8"/>
    </row>
    <row r="141" spans="1:9" ht="19.5" customHeight="1">
      <c r="A141" s="63" t="s">
        <v>78</v>
      </c>
      <c r="B141" s="63"/>
      <c r="C141" s="63"/>
      <c r="D141" s="63"/>
      <c r="E141" s="63"/>
      <c r="F141" s="63"/>
      <c r="G141" s="63"/>
      <c r="H141" s="63"/>
      <c r="I141" s="63"/>
    </row>
    <row r="142" spans="1:10" ht="19.5" customHeight="1">
      <c r="A142" s="64" t="s">
        <v>1</v>
      </c>
      <c r="B142" s="65"/>
      <c r="C142" s="65"/>
      <c r="D142" s="66"/>
      <c r="E142" s="3" t="s">
        <v>5</v>
      </c>
      <c r="F142" s="4" t="s">
        <v>7</v>
      </c>
      <c r="G142" s="3" t="s">
        <v>9</v>
      </c>
      <c r="H142" s="70" t="s">
        <v>11</v>
      </c>
      <c r="I142" s="70" t="s">
        <v>12</v>
      </c>
      <c r="J142" s="8"/>
    </row>
    <row r="143" spans="1:10" ht="19.5" customHeight="1">
      <c r="A143" s="67"/>
      <c r="B143" s="68"/>
      <c r="C143" s="68"/>
      <c r="D143" s="69"/>
      <c r="E143" s="5" t="s">
        <v>6</v>
      </c>
      <c r="F143" s="6" t="s">
        <v>8</v>
      </c>
      <c r="G143" s="5" t="s">
        <v>10</v>
      </c>
      <c r="H143" s="71"/>
      <c r="I143" s="71"/>
      <c r="J143" s="8"/>
    </row>
    <row r="144" spans="1:9" ht="19.5" customHeight="1">
      <c r="A144" s="60" t="s">
        <v>112</v>
      </c>
      <c r="B144" s="61"/>
      <c r="C144" s="61"/>
      <c r="D144" s="62"/>
      <c r="E144" s="23"/>
      <c r="F144" s="23"/>
      <c r="G144" s="23"/>
      <c r="H144" s="23"/>
      <c r="I144" s="23"/>
    </row>
    <row r="145" spans="1:10" ht="19.5" customHeight="1">
      <c r="A145" s="7" t="s">
        <v>85</v>
      </c>
      <c r="B145" s="12"/>
      <c r="C145" s="13"/>
      <c r="D145" s="10"/>
      <c r="E145" s="19"/>
      <c r="F145" s="19"/>
      <c r="G145" s="19"/>
      <c r="H145" s="19"/>
      <c r="I145" s="19"/>
      <c r="J145" s="8"/>
    </row>
    <row r="146" spans="1:9" ht="19.5" customHeight="1">
      <c r="A146" s="11"/>
      <c r="B146" s="12" t="s">
        <v>16</v>
      </c>
      <c r="C146" s="9"/>
      <c r="D146" s="10"/>
      <c r="E146" s="20"/>
      <c r="F146" s="20"/>
      <c r="G146" s="20"/>
      <c r="H146" s="20"/>
      <c r="I146" s="20"/>
    </row>
    <row r="147" spans="1:9" ht="19.5" customHeight="1">
      <c r="A147" s="11"/>
      <c r="B147" s="8"/>
      <c r="C147" s="13" t="s">
        <v>25</v>
      </c>
      <c r="D147" s="10"/>
      <c r="E147" s="20"/>
      <c r="F147" s="20"/>
      <c r="G147" s="20"/>
      <c r="H147" s="20"/>
      <c r="I147" s="20"/>
    </row>
    <row r="148" spans="1:9" ht="19.5" customHeight="1">
      <c r="A148" s="11"/>
      <c r="B148" s="8"/>
      <c r="C148" s="9" t="s">
        <v>31</v>
      </c>
      <c r="D148" s="10"/>
      <c r="E148" s="20">
        <v>734220</v>
      </c>
      <c r="F148" s="20"/>
      <c r="G148" s="20">
        <v>360900</v>
      </c>
      <c r="H148" s="20">
        <f>E148+F148-G148</f>
        <v>373320</v>
      </c>
      <c r="I148" s="20"/>
    </row>
    <row r="149" spans="1:9" ht="19.5" customHeight="1">
      <c r="A149" s="11"/>
      <c r="B149" s="8"/>
      <c r="C149" s="9" t="s">
        <v>34</v>
      </c>
      <c r="D149" s="10"/>
      <c r="E149" s="20">
        <v>300240</v>
      </c>
      <c r="F149" s="20"/>
      <c r="G149" s="20">
        <v>147900</v>
      </c>
      <c r="H149" s="20">
        <f>E149+F149-G149</f>
        <v>152340</v>
      </c>
      <c r="I149" s="20"/>
    </row>
    <row r="150" spans="1:9" ht="19.5" customHeight="1">
      <c r="A150" s="14"/>
      <c r="B150" s="15"/>
      <c r="C150" s="16" t="s">
        <v>35</v>
      </c>
      <c r="D150" s="17"/>
      <c r="E150" s="21">
        <v>18600</v>
      </c>
      <c r="F150" s="21"/>
      <c r="G150" s="21">
        <v>11520</v>
      </c>
      <c r="H150" s="20">
        <f>E150+F150-G150</f>
        <v>7080</v>
      </c>
      <c r="I150" s="21"/>
    </row>
    <row r="151" spans="1:9" ht="19.5" customHeight="1">
      <c r="A151" s="54" t="s">
        <v>26</v>
      </c>
      <c r="B151" s="55"/>
      <c r="C151" s="55"/>
      <c r="D151" s="56"/>
      <c r="E151" s="22">
        <f>SUM(E148:E150)</f>
        <v>1053060</v>
      </c>
      <c r="F151" s="22">
        <f>SUM(F148:F150)</f>
        <v>0</v>
      </c>
      <c r="G151" s="22">
        <f>SUM(G148:G150)</f>
        <v>520320</v>
      </c>
      <c r="H151" s="22">
        <f>SUM(H148:H150)</f>
        <v>532740</v>
      </c>
      <c r="I151" s="22"/>
    </row>
    <row r="152" spans="1:10" ht="19.5" customHeight="1">
      <c r="A152" s="11"/>
      <c r="B152" s="12" t="s">
        <v>83</v>
      </c>
      <c r="C152" s="13"/>
      <c r="D152" s="10"/>
      <c r="E152" s="19"/>
      <c r="F152" s="19"/>
      <c r="G152" s="19"/>
      <c r="H152" s="19"/>
      <c r="I152" s="19"/>
      <c r="J152" s="8"/>
    </row>
    <row r="153" spans="1:9" ht="19.5" customHeight="1">
      <c r="A153" s="11"/>
      <c r="B153" s="8"/>
      <c r="C153" s="13" t="s">
        <v>36</v>
      </c>
      <c r="D153" s="10"/>
      <c r="E153" s="19"/>
      <c r="F153" s="19"/>
      <c r="G153" s="19"/>
      <c r="H153" s="19"/>
      <c r="I153" s="19"/>
    </row>
    <row r="154" spans="1:9" ht="19.5" customHeight="1">
      <c r="A154" s="11"/>
      <c r="B154" s="8"/>
      <c r="C154" s="9" t="s">
        <v>40</v>
      </c>
      <c r="D154" s="10"/>
      <c r="E154" s="20">
        <v>38600</v>
      </c>
      <c r="F154" s="20"/>
      <c r="G154" s="20">
        <v>0</v>
      </c>
      <c r="H154" s="20">
        <f>E154+F154-G154</f>
        <v>38600</v>
      </c>
      <c r="I154" s="20"/>
    </row>
    <row r="155" spans="1:9" ht="19.5" customHeight="1">
      <c r="A155" s="54" t="s">
        <v>45</v>
      </c>
      <c r="B155" s="55"/>
      <c r="C155" s="55"/>
      <c r="D155" s="56"/>
      <c r="E155" s="22">
        <f>SUM(E154:E154)</f>
        <v>38600</v>
      </c>
      <c r="F155" s="22">
        <f>SUM(F154:F154)</f>
        <v>0</v>
      </c>
      <c r="G155" s="22">
        <f>SUM(G154:G154)</f>
        <v>0</v>
      </c>
      <c r="H155" s="22">
        <f>SUM(H154:H154)</f>
        <v>38600</v>
      </c>
      <c r="I155" s="22"/>
    </row>
    <row r="156" spans="1:10" ht="19.5" customHeight="1">
      <c r="A156" s="11"/>
      <c r="B156" s="8"/>
      <c r="C156" s="13" t="s">
        <v>41</v>
      </c>
      <c r="D156" s="10"/>
      <c r="E156" s="20"/>
      <c r="F156" s="20"/>
      <c r="G156" s="20"/>
      <c r="H156" s="20"/>
      <c r="I156" s="20"/>
      <c r="J156" s="8"/>
    </row>
    <row r="157" spans="1:10" ht="19.5" customHeight="1">
      <c r="A157" s="11"/>
      <c r="B157" s="8"/>
      <c r="C157" s="9" t="s">
        <v>44</v>
      </c>
      <c r="D157" s="10"/>
      <c r="E157" s="20"/>
      <c r="F157" s="20"/>
      <c r="G157" s="20"/>
      <c r="H157" s="20"/>
      <c r="I157" s="20"/>
      <c r="J157" s="8"/>
    </row>
    <row r="158" spans="1:10" ht="19.5" customHeight="1">
      <c r="A158" s="11"/>
      <c r="B158" s="8"/>
      <c r="C158" s="9"/>
      <c r="D158" s="10" t="s">
        <v>80</v>
      </c>
      <c r="E158" s="20">
        <v>50000</v>
      </c>
      <c r="F158" s="20"/>
      <c r="G158" s="20">
        <v>0</v>
      </c>
      <c r="H158" s="20">
        <f>E158+F158-G158</f>
        <v>50000</v>
      </c>
      <c r="I158" s="20"/>
      <c r="J158" s="8"/>
    </row>
    <row r="159" spans="1:10" ht="19.5" customHeight="1">
      <c r="A159" s="11"/>
      <c r="B159" s="8"/>
      <c r="C159" s="9"/>
      <c r="D159" s="10" t="s">
        <v>119</v>
      </c>
      <c r="E159" s="20">
        <v>70000</v>
      </c>
      <c r="F159" s="20"/>
      <c r="G159" s="20">
        <v>46440</v>
      </c>
      <c r="H159" s="20">
        <f>E159+F159-G159</f>
        <v>23560</v>
      </c>
      <c r="I159" s="20"/>
      <c r="J159" s="8"/>
    </row>
    <row r="160" spans="1:10" ht="19.5" customHeight="1">
      <c r="A160" s="11"/>
      <c r="B160" s="8"/>
      <c r="C160" s="9"/>
      <c r="D160" s="10" t="s">
        <v>120</v>
      </c>
      <c r="E160" s="20">
        <v>50000</v>
      </c>
      <c r="F160" s="20"/>
      <c r="G160" s="20">
        <v>0</v>
      </c>
      <c r="H160" s="20">
        <f>E160+F160-G160</f>
        <v>50000</v>
      </c>
      <c r="I160" s="20"/>
      <c r="J160" s="8"/>
    </row>
    <row r="161" spans="1:10" ht="19.5" customHeight="1">
      <c r="A161" s="11"/>
      <c r="B161" s="8"/>
      <c r="C161" s="9"/>
      <c r="D161" s="10" t="s">
        <v>121</v>
      </c>
      <c r="E161" s="20">
        <v>415800</v>
      </c>
      <c r="F161" s="20"/>
      <c r="G161" s="20">
        <v>264600</v>
      </c>
      <c r="H161" s="20">
        <f>E161+F161-G161</f>
        <v>151200</v>
      </c>
      <c r="I161" s="20"/>
      <c r="J161" s="8"/>
    </row>
    <row r="162" spans="1:10" ht="19.5" customHeight="1">
      <c r="A162" s="54" t="s">
        <v>46</v>
      </c>
      <c r="B162" s="55"/>
      <c r="C162" s="55"/>
      <c r="D162" s="56"/>
      <c r="E162" s="22">
        <f>SUM(E158:E161)</f>
        <v>585800</v>
      </c>
      <c r="F162" s="22">
        <f>SUM(F158:F161)</f>
        <v>0</v>
      </c>
      <c r="G162" s="22">
        <f>SUM(G158:G161)</f>
        <v>311040</v>
      </c>
      <c r="H162" s="22">
        <f>SUM(H158:H161)</f>
        <v>274760</v>
      </c>
      <c r="I162" s="22"/>
      <c r="J162" s="8"/>
    </row>
    <row r="163" spans="1:10" ht="19.5" customHeight="1">
      <c r="A163" s="11"/>
      <c r="B163" s="8"/>
      <c r="C163" s="13" t="s">
        <v>49</v>
      </c>
      <c r="D163" s="10"/>
      <c r="E163" s="19"/>
      <c r="F163" s="19"/>
      <c r="G163" s="19"/>
      <c r="H163" s="19"/>
      <c r="I163" s="19"/>
      <c r="J163" s="8"/>
    </row>
    <row r="164" spans="1:10" ht="19.5" customHeight="1">
      <c r="A164" s="11"/>
      <c r="B164" s="8"/>
      <c r="C164" s="9" t="s">
        <v>87</v>
      </c>
      <c r="D164" s="10"/>
      <c r="E164" s="20">
        <v>624700</v>
      </c>
      <c r="F164" s="20"/>
      <c r="G164" s="20">
        <v>171606.4</v>
      </c>
      <c r="H164" s="20">
        <f>E164+F164-G164</f>
        <v>453093.6</v>
      </c>
      <c r="I164" s="20"/>
      <c r="J164" s="8"/>
    </row>
    <row r="165" spans="1:10" ht="19.5" customHeight="1">
      <c r="A165" s="54" t="s">
        <v>62</v>
      </c>
      <c r="B165" s="55"/>
      <c r="C165" s="55"/>
      <c r="D165" s="56"/>
      <c r="E165" s="22">
        <f>SUM(E164:E164)</f>
        <v>624700</v>
      </c>
      <c r="F165" s="22">
        <f>SUM(F164:F164)</f>
        <v>0</v>
      </c>
      <c r="G165" s="22">
        <f>SUM(G164:G164)</f>
        <v>171606.4</v>
      </c>
      <c r="H165" s="22">
        <f>SUM(H164:H164)</f>
        <v>453093.6</v>
      </c>
      <c r="I165" s="22"/>
      <c r="J165" s="8"/>
    </row>
    <row r="166" spans="1:10" ht="19.5" customHeight="1">
      <c r="A166" s="25"/>
      <c r="B166" s="25"/>
      <c r="C166" s="25"/>
      <c r="D166" s="25"/>
      <c r="E166" s="29"/>
      <c r="F166" s="29"/>
      <c r="G166" s="29"/>
      <c r="H166" s="29"/>
      <c r="I166" s="29"/>
      <c r="J166" s="8"/>
    </row>
    <row r="167" spans="1:10" ht="19.5" customHeight="1">
      <c r="A167" s="25"/>
      <c r="B167" s="25"/>
      <c r="C167" s="25"/>
      <c r="D167" s="25"/>
      <c r="E167" s="29"/>
      <c r="F167" s="29"/>
      <c r="G167" s="29"/>
      <c r="H167" s="29"/>
      <c r="I167" s="29"/>
      <c r="J167" s="8"/>
    </row>
    <row r="168" spans="1:10" ht="19.5" customHeight="1">
      <c r="A168" s="25"/>
      <c r="B168" s="25"/>
      <c r="C168" s="25"/>
      <c r="D168" s="25"/>
      <c r="E168" s="29"/>
      <c r="F168" s="29"/>
      <c r="G168" s="29"/>
      <c r="H168" s="29"/>
      <c r="I168" s="29"/>
      <c r="J168" s="8"/>
    </row>
    <row r="169" spans="1:9" ht="19.5" customHeight="1">
      <c r="A169" s="63" t="s">
        <v>79</v>
      </c>
      <c r="B169" s="63"/>
      <c r="C169" s="63"/>
      <c r="D169" s="63"/>
      <c r="E169" s="63"/>
      <c r="F169" s="63"/>
      <c r="G169" s="63"/>
      <c r="H169" s="63"/>
      <c r="I169" s="63"/>
    </row>
    <row r="170" spans="1:10" ht="19.5" customHeight="1">
      <c r="A170" s="64" t="s">
        <v>1</v>
      </c>
      <c r="B170" s="65"/>
      <c r="C170" s="65"/>
      <c r="D170" s="66"/>
      <c r="E170" s="3" t="s">
        <v>5</v>
      </c>
      <c r="F170" s="4" t="s">
        <v>7</v>
      </c>
      <c r="G170" s="3" t="s">
        <v>9</v>
      </c>
      <c r="H170" s="70" t="s">
        <v>11</v>
      </c>
      <c r="I170" s="70" t="s">
        <v>12</v>
      </c>
      <c r="J170" s="8"/>
    </row>
    <row r="171" spans="1:10" ht="19.5" customHeight="1">
      <c r="A171" s="67"/>
      <c r="B171" s="68"/>
      <c r="C171" s="68"/>
      <c r="D171" s="69"/>
      <c r="E171" s="5" t="s">
        <v>6</v>
      </c>
      <c r="F171" s="6" t="s">
        <v>8</v>
      </c>
      <c r="G171" s="5" t="s">
        <v>10</v>
      </c>
      <c r="H171" s="71"/>
      <c r="I171" s="71"/>
      <c r="J171" s="8"/>
    </row>
    <row r="172" spans="1:10" ht="19.5" customHeight="1">
      <c r="A172" s="24"/>
      <c r="B172" s="28" t="s">
        <v>70</v>
      </c>
      <c r="C172" s="25"/>
      <c r="D172" s="26"/>
      <c r="E172" s="27"/>
      <c r="F172" s="27"/>
      <c r="G172" s="27"/>
      <c r="H172" s="27"/>
      <c r="I172" s="27"/>
      <c r="J172" s="8"/>
    </row>
    <row r="173" spans="1:10" ht="19.5" customHeight="1">
      <c r="A173" s="11"/>
      <c r="B173" s="8"/>
      <c r="C173" s="13" t="s">
        <v>71</v>
      </c>
      <c r="D173" s="10"/>
      <c r="E173" s="20"/>
      <c r="F173" s="20"/>
      <c r="G173" s="20"/>
      <c r="H173" s="20"/>
      <c r="I173" s="20"/>
      <c r="J173" s="8"/>
    </row>
    <row r="174" spans="1:10" ht="19.5" customHeight="1">
      <c r="A174" s="11"/>
      <c r="B174" s="8"/>
      <c r="C174" s="9" t="s">
        <v>88</v>
      </c>
      <c r="D174" s="10"/>
      <c r="E174" s="20">
        <v>1509000</v>
      </c>
      <c r="F174" s="20"/>
      <c r="G174" s="20">
        <v>983000</v>
      </c>
      <c r="H174" s="20">
        <f>E174+F174-G174</f>
        <v>526000</v>
      </c>
      <c r="I174" s="20"/>
      <c r="J174" s="8"/>
    </row>
    <row r="175" spans="1:10" ht="19.5" customHeight="1">
      <c r="A175" s="54" t="s">
        <v>74</v>
      </c>
      <c r="B175" s="55"/>
      <c r="C175" s="55"/>
      <c r="D175" s="56"/>
      <c r="E175" s="22">
        <f>SUM(E173:E174)</f>
        <v>1509000</v>
      </c>
      <c r="F175" s="22">
        <f>SUM(F173:F174)</f>
        <v>0</v>
      </c>
      <c r="G175" s="22">
        <f>SUM(G173:G174)</f>
        <v>983000</v>
      </c>
      <c r="H175" s="22">
        <f>SUM(H173:H174)</f>
        <v>526000</v>
      </c>
      <c r="I175" s="22"/>
      <c r="J175" s="8"/>
    </row>
    <row r="176" spans="1:10" ht="19.5" customHeight="1">
      <c r="A176" s="60" t="s">
        <v>89</v>
      </c>
      <c r="B176" s="61"/>
      <c r="C176" s="61"/>
      <c r="D176" s="62"/>
      <c r="E176" s="23"/>
      <c r="F176" s="23"/>
      <c r="G176" s="23"/>
      <c r="H176" s="23"/>
      <c r="I176" s="23"/>
      <c r="J176" s="8"/>
    </row>
    <row r="177" spans="1:10" ht="19.5" customHeight="1">
      <c r="A177" s="7" t="s">
        <v>90</v>
      </c>
      <c r="B177" s="12"/>
      <c r="C177" s="13"/>
      <c r="D177" s="10"/>
      <c r="E177" s="19"/>
      <c r="F177" s="19"/>
      <c r="G177" s="19"/>
      <c r="H177" s="19"/>
      <c r="I177" s="19"/>
      <c r="J177" s="8"/>
    </row>
    <row r="178" spans="1:10" ht="19.5" customHeight="1">
      <c r="A178" s="11"/>
      <c r="B178" s="12" t="s">
        <v>83</v>
      </c>
      <c r="C178" s="13"/>
      <c r="D178" s="10"/>
      <c r="E178" s="19"/>
      <c r="F178" s="19"/>
      <c r="G178" s="19"/>
      <c r="H178" s="19"/>
      <c r="I178" s="19"/>
      <c r="J178" s="8"/>
    </row>
    <row r="179" spans="1:10" ht="19.5" customHeight="1">
      <c r="A179" s="11"/>
      <c r="B179" s="8"/>
      <c r="C179" s="13" t="s">
        <v>41</v>
      </c>
      <c r="D179" s="10"/>
      <c r="E179" s="20"/>
      <c r="F179" s="20"/>
      <c r="G179" s="20"/>
      <c r="H179" s="20"/>
      <c r="I179" s="20"/>
      <c r="J179" s="8"/>
    </row>
    <row r="180" spans="1:10" ht="19.5" customHeight="1">
      <c r="A180" s="11"/>
      <c r="B180" s="8"/>
      <c r="C180" s="9" t="s">
        <v>44</v>
      </c>
      <c r="D180" s="10"/>
      <c r="E180" s="20"/>
      <c r="F180" s="20"/>
      <c r="G180" s="20"/>
      <c r="H180" s="20"/>
      <c r="I180" s="20"/>
      <c r="J180" s="8"/>
    </row>
    <row r="181" spans="1:10" ht="19.5" customHeight="1">
      <c r="A181" s="11"/>
      <c r="B181" s="8"/>
      <c r="C181" s="9"/>
      <c r="D181" s="10" t="s">
        <v>136</v>
      </c>
      <c r="E181" s="20">
        <v>20000</v>
      </c>
      <c r="F181" s="20"/>
      <c r="G181" s="20">
        <v>0</v>
      </c>
      <c r="H181" s="20">
        <f>E181+F181-G181</f>
        <v>20000</v>
      </c>
      <c r="I181" s="20"/>
      <c r="J181" s="8"/>
    </row>
    <row r="182" spans="1:10" ht="19.5" customHeight="1">
      <c r="A182" s="11"/>
      <c r="B182" s="8"/>
      <c r="C182" s="9"/>
      <c r="D182" s="10" t="s">
        <v>137</v>
      </c>
      <c r="E182" s="20">
        <v>100000</v>
      </c>
      <c r="F182" s="20"/>
      <c r="G182" s="20">
        <v>73500</v>
      </c>
      <c r="H182" s="20">
        <f>E182+F182-G182</f>
        <v>26500</v>
      </c>
      <c r="I182" s="20"/>
      <c r="J182" s="8"/>
    </row>
    <row r="183" spans="1:9" ht="19.5" customHeight="1">
      <c r="A183" s="11"/>
      <c r="B183" s="8"/>
      <c r="C183" s="9"/>
      <c r="D183" s="10" t="s">
        <v>159</v>
      </c>
      <c r="E183" s="20">
        <v>0</v>
      </c>
      <c r="F183" s="45">
        <v>30000</v>
      </c>
      <c r="G183" s="20">
        <v>0</v>
      </c>
      <c r="H183" s="20">
        <f>E183+F183-G183</f>
        <v>30000</v>
      </c>
      <c r="I183" s="20" t="s">
        <v>158</v>
      </c>
    </row>
    <row r="184" spans="1:9" ht="19.5" customHeight="1">
      <c r="A184" s="54" t="s">
        <v>46</v>
      </c>
      <c r="B184" s="55"/>
      <c r="C184" s="55"/>
      <c r="D184" s="56"/>
      <c r="E184" s="22">
        <f>SUM(E181:E183)</f>
        <v>120000</v>
      </c>
      <c r="F184" s="22">
        <f>SUM(F181:F183)</f>
        <v>30000</v>
      </c>
      <c r="G184" s="22">
        <f>SUM(G181:G183)</f>
        <v>73500</v>
      </c>
      <c r="H184" s="22">
        <f>SUM(H181:H183)</f>
        <v>76500</v>
      </c>
      <c r="I184" s="22"/>
    </row>
    <row r="185" spans="1:9" ht="19.5" customHeight="1">
      <c r="A185" s="11"/>
      <c r="B185" s="8"/>
      <c r="C185" s="13" t="s">
        <v>49</v>
      </c>
      <c r="D185" s="10"/>
      <c r="E185" s="19"/>
      <c r="F185" s="19"/>
      <c r="G185" s="19"/>
      <c r="H185" s="19"/>
      <c r="I185" s="19"/>
    </row>
    <row r="186" spans="1:9" ht="19.5" customHeight="1">
      <c r="A186" s="11"/>
      <c r="B186" s="8"/>
      <c r="C186" s="9" t="s">
        <v>91</v>
      </c>
      <c r="D186" s="10"/>
      <c r="E186" s="20">
        <v>10000</v>
      </c>
      <c r="F186" s="20"/>
      <c r="G186" s="20">
        <v>0</v>
      </c>
      <c r="H186" s="20">
        <f>E186+F186-G186</f>
        <v>10000</v>
      </c>
      <c r="I186" s="20"/>
    </row>
    <row r="187" spans="1:9" ht="19.5" customHeight="1">
      <c r="A187" s="54" t="s">
        <v>62</v>
      </c>
      <c r="B187" s="55"/>
      <c r="C187" s="55"/>
      <c r="D187" s="56"/>
      <c r="E187" s="22">
        <f>SUM(E186:E186)</f>
        <v>10000</v>
      </c>
      <c r="F187" s="22">
        <f>SUM(F186:F186)</f>
        <v>0</v>
      </c>
      <c r="G187" s="22">
        <f>SUM(G186:G186)</f>
        <v>0</v>
      </c>
      <c r="H187" s="22">
        <f>SUM(H186:H186)</f>
        <v>10000</v>
      </c>
      <c r="I187" s="22"/>
    </row>
    <row r="188" spans="1:10" ht="19.5" customHeight="1">
      <c r="A188" s="31"/>
      <c r="B188" s="31"/>
      <c r="C188" s="32"/>
      <c r="D188" s="31"/>
      <c r="E188" s="37"/>
      <c r="F188" s="37"/>
      <c r="G188" s="37"/>
      <c r="H188" s="37"/>
      <c r="I188" s="37"/>
      <c r="J188" s="8"/>
    </row>
    <row r="189" spans="1:10" ht="19.5" customHeight="1">
      <c r="A189" s="8"/>
      <c r="B189" s="8"/>
      <c r="C189" s="9"/>
      <c r="D189" s="8"/>
      <c r="E189" s="41"/>
      <c r="F189" s="41"/>
      <c r="G189" s="41"/>
      <c r="H189" s="41"/>
      <c r="I189" s="41"/>
      <c r="J189" s="8"/>
    </row>
    <row r="190" spans="1:10" ht="19.5" customHeight="1">
      <c r="A190" s="8"/>
      <c r="B190" s="8"/>
      <c r="C190" s="9"/>
      <c r="D190" s="8"/>
      <c r="E190" s="41"/>
      <c r="F190" s="41"/>
      <c r="G190" s="41"/>
      <c r="H190" s="41"/>
      <c r="I190" s="41"/>
      <c r="J190" s="8"/>
    </row>
    <row r="191" spans="1:10" ht="19.5" customHeight="1">
      <c r="A191" s="8"/>
      <c r="B191" s="8"/>
      <c r="C191" s="9"/>
      <c r="D191" s="8"/>
      <c r="E191" s="41"/>
      <c r="F191" s="41"/>
      <c r="G191" s="41"/>
      <c r="H191" s="41"/>
      <c r="I191" s="41"/>
      <c r="J191" s="8"/>
    </row>
    <row r="192" spans="1:10" ht="19.5" customHeight="1">
      <c r="A192" s="8"/>
      <c r="B192" s="8"/>
      <c r="C192" s="9"/>
      <c r="D192" s="8"/>
      <c r="E192" s="41"/>
      <c r="F192" s="41"/>
      <c r="G192" s="41"/>
      <c r="H192" s="41"/>
      <c r="I192" s="41"/>
      <c r="J192" s="8"/>
    </row>
    <row r="193" spans="1:10" ht="19.5" customHeight="1">
      <c r="A193" s="8"/>
      <c r="B193" s="8"/>
      <c r="C193" s="9"/>
      <c r="D193" s="8"/>
      <c r="E193" s="41"/>
      <c r="F193" s="41"/>
      <c r="G193" s="41"/>
      <c r="H193" s="41"/>
      <c r="I193" s="41"/>
      <c r="J193" s="8"/>
    </row>
    <row r="194" spans="1:10" ht="19.5" customHeight="1">
      <c r="A194" s="8"/>
      <c r="B194" s="8"/>
      <c r="C194" s="9"/>
      <c r="D194" s="8"/>
      <c r="E194" s="41"/>
      <c r="F194" s="41"/>
      <c r="G194" s="41"/>
      <c r="H194" s="41"/>
      <c r="I194" s="41"/>
      <c r="J194" s="8"/>
    </row>
    <row r="195" spans="1:10" ht="19.5" customHeight="1">
      <c r="A195" s="8"/>
      <c r="B195" s="8"/>
      <c r="C195" s="9"/>
      <c r="D195" s="8"/>
      <c r="E195" s="41"/>
      <c r="F195" s="41"/>
      <c r="G195" s="41"/>
      <c r="H195" s="41"/>
      <c r="I195" s="41"/>
      <c r="J195" s="8"/>
    </row>
    <row r="196" spans="1:10" ht="19.5" customHeight="1">
      <c r="A196" s="8"/>
      <c r="B196" s="8"/>
      <c r="C196" s="9"/>
      <c r="D196" s="8"/>
      <c r="E196" s="41"/>
      <c r="F196" s="41"/>
      <c r="G196" s="41"/>
      <c r="H196" s="41"/>
      <c r="I196" s="41"/>
      <c r="J196" s="8"/>
    </row>
    <row r="197" spans="1:10" ht="19.5" customHeight="1">
      <c r="A197" s="63" t="s">
        <v>86</v>
      </c>
      <c r="B197" s="63"/>
      <c r="C197" s="63"/>
      <c r="D197" s="63"/>
      <c r="E197" s="63"/>
      <c r="F197" s="63"/>
      <c r="G197" s="63"/>
      <c r="H197" s="63"/>
      <c r="I197" s="63"/>
      <c r="J197" s="8"/>
    </row>
    <row r="198" spans="1:9" ht="19.5" customHeight="1">
      <c r="A198" s="64" t="s">
        <v>1</v>
      </c>
      <c r="B198" s="65"/>
      <c r="C198" s="65"/>
      <c r="D198" s="66"/>
      <c r="E198" s="3" t="s">
        <v>5</v>
      </c>
      <c r="F198" s="4" t="s">
        <v>7</v>
      </c>
      <c r="G198" s="3" t="s">
        <v>9</v>
      </c>
      <c r="H198" s="70" t="s">
        <v>11</v>
      </c>
      <c r="I198" s="70" t="s">
        <v>12</v>
      </c>
    </row>
    <row r="199" spans="1:9" ht="19.5" customHeight="1">
      <c r="A199" s="67"/>
      <c r="B199" s="68"/>
      <c r="C199" s="68"/>
      <c r="D199" s="69"/>
      <c r="E199" s="5" t="s">
        <v>6</v>
      </c>
      <c r="F199" s="6" t="s">
        <v>8</v>
      </c>
      <c r="G199" s="5" t="s">
        <v>10</v>
      </c>
      <c r="H199" s="71"/>
      <c r="I199" s="71"/>
    </row>
    <row r="200" spans="1:9" ht="19.5" customHeight="1">
      <c r="A200" s="60" t="s">
        <v>93</v>
      </c>
      <c r="B200" s="61"/>
      <c r="C200" s="61"/>
      <c r="D200" s="62"/>
      <c r="E200" s="23"/>
      <c r="F200" s="23"/>
      <c r="G200" s="23"/>
      <c r="H200" s="23"/>
      <c r="I200" s="23"/>
    </row>
    <row r="201" spans="1:9" ht="19.5" customHeight="1">
      <c r="A201" s="7" t="s">
        <v>94</v>
      </c>
      <c r="B201" s="8"/>
      <c r="C201" s="9"/>
      <c r="D201" s="10"/>
      <c r="E201" s="20"/>
      <c r="F201" s="20"/>
      <c r="G201" s="20"/>
      <c r="H201" s="20"/>
      <c r="I201" s="20"/>
    </row>
    <row r="202" spans="1:9" ht="19.5" customHeight="1">
      <c r="A202" s="11"/>
      <c r="B202" s="12" t="s">
        <v>16</v>
      </c>
      <c r="C202" s="9"/>
      <c r="D202" s="10"/>
      <c r="E202" s="20"/>
      <c r="F202" s="20"/>
      <c r="G202" s="20"/>
      <c r="H202" s="20"/>
      <c r="I202" s="20"/>
    </row>
    <row r="203" spans="1:9" ht="19.5" customHeight="1">
      <c r="A203" s="11"/>
      <c r="B203" s="8"/>
      <c r="C203" s="13" t="s">
        <v>25</v>
      </c>
      <c r="D203" s="10"/>
      <c r="E203" s="20"/>
      <c r="F203" s="20"/>
      <c r="G203" s="20"/>
      <c r="H203" s="20"/>
      <c r="I203" s="20"/>
    </row>
    <row r="204" spans="1:9" ht="19.5" customHeight="1">
      <c r="A204" s="11"/>
      <c r="B204" s="8"/>
      <c r="C204" s="9" t="s">
        <v>31</v>
      </c>
      <c r="D204" s="10"/>
      <c r="E204" s="20">
        <v>552720</v>
      </c>
      <c r="F204" s="20"/>
      <c r="G204" s="20">
        <v>268020</v>
      </c>
      <c r="H204" s="20">
        <f>E204+F204-G204</f>
        <v>284700</v>
      </c>
      <c r="I204" s="20"/>
    </row>
    <row r="205" spans="1:9" ht="19.5" customHeight="1">
      <c r="A205" s="11"/>
      <c r="B205" s="8"/>
      <c r="C205" s="9" t="s">
        <v>33</v>
      </c>
      <c r="D205" s="10"/>
      <c r="E205" s="20">
        <v>42000</v>
      </c>
      <c r="F205" s="20"/>
      <c r="G205" s="20">
        <v>21000</v>
      </c>
      <c r="H205" s="20">
        <f>E205+F205-G205</f>
        <v>21000</v>
      </c>
      <c r="I205" s="20"/>
    </row>
    <row r="206" spans="1:9" ht="19.5" customHeight="1">
      <c r="A206" s="11"/>
      <c r="B206" s="8"/>
      <c r="C206" s="9" t="s">
        <v>34</v>
      </c>
      <c r="D206" s="10"/>
      <c r="E206" s="20">
        <v>134700</v>
      </c>
      <c r="F206" s="20"/>
      <c r="G206" s="20">
        <v>64860</v>
      </c>
      <c r="H206" s="20">
        <f>E206+F206-G206</f>
        <v>69840</v>
      </c>
      <c r="I206" s="20"/>
    </row>
    <row r="207" spans="1:9" ht="19.5" customHeight="1">
      <c r="A207" s="14"/>
      <c r="B207" s="15"/>
      <c r="C207" s="16" t="s">
        <v>35</v>
      </c>
      <c r="D207" s="17"/>
      <c r="E207" s="21">
        <v>24000</v>
      </c>
      <c r="F207" s="21"/>
      <c r="G207" s="21">
        <v>12000</v>
      </c>
      <c r="H207" s="20">
        <f>E207+F207-G207</f>
        <v>12000</v>
      </c>
      <c r="I207" s="21"/>
    </row>
    <row r="208" spans="1:9" ht="19.5" customHeight="1">
      <c r="A208" s="54" t="s">
        <v>26</v>
      </c>
      <c r="B208" s="55"/>
      <c r="C208" s="55"/>
      <c r="D208" s="56"/>
      <c r="E208" s="22">
        <f>SUM(E204:E207)</f>
        <v>753420</v>
      </c>
      <c r="F208" s="22">
        <f>SUM(F204:F207)</f>
        <v>0</v>
      </c>
      <c r="G208" s="22">
        <f>SUM(G204:G207)</f>
        <v>365880</v>
      </c>
      <c r="H208" s="22">
        <f>SUM(H204:H207)</f>
        <v>387540</v>
      </c>
      <c r="I208" s="22"/>
    </row>
    <row r="209" spans="1:9" ht="19.5" customHeight="1">
      <c r="A209" s="11"/>
      <c r="B209" s="12" t="s">
        <v>83</v>
      </c>
      <c r="C209" s="9"/>
      <c r="D209" s="10"/>
      <c r="E209" s="19"/>
      <c r="F209" s="19"/>
      <c r="G209" s="19"/>
      <c r="H209" s="19"/>
      <c r="I209" s="19"/>
    </row>
    <row r="210" spans="1:9" ht="19.5" customHeight="1">
      <c r="A210" s="11"/>
      <c r="B210" s="8"/>
      <c r="C210" s="13" t="s">
        <v>36</v>
      </c>
      <c r="D210" s="10"/>
      <c r="E210" s="19"/>
      <c r="F210" s="19"/>
      <c r="G210" s="19"/>
      <c r="H210" s="19"/>
      <c r="I210" s="19"/>
    </row>
    <row r="211" spans="1:9" ht="19.5" customHeight="1">
      <c r="A211" s="11"/>
      <c r="B211" s="8"/>
      <c r="C211" s="9" t="s">
        <v>37</v>
      </c>
      <c r="D211" s="10"/>
      <c r="E211" s="20">
        <v>65000</v>
      </c>
      <c r="F211" s="44">
        <v>-31600</v>
      </c>
      <c r="G211" s="20">
        <v>0</v>
      </c>
      <c r="H211" s="20">
        <f>E211+F211-G211</f>
        <v>33400</v>
      </c>
      <c r="I211" s="20" t="s">
        <v>160</v>
      </c>
    </row>
    <row r="212" spans="1:9" ht="19.5" customHeight="1">
      <c r="A212" s="11"/>
      <c r="B212" s="8"/>
      <c r="C212" s="9" t="s">
        <v>38</v>
      </c>
      <c r="D212" s="10"/>
      <c r="E212" s="20">
        <v>3000</v>
      </c>
      <c r="F212" s="20"/>
      <c r="G212" s="20">
        <v>0</v>
      </c>
      <c r="H212" s="20">
        <f>E212+F212-G212</f>
        <v>3000</v>
      </c>
      <c r="I212" s="20"/>
    </row>
    <row r="213" spans="1:9" ht="19.5" customHeight="1">
      <c r="A213" s="11"/>
      <c r="B213" s="8"/>
      <c r="C213" s="9" t="s">
        <v>40</v>
      </c>
      <c r="D213" s="10"/>
      <c r="E213" s="20">
        <v>20000</v>
      </c>
      <c r="F213" s="20"/>
      <c r="G213" s="20">
        <v>12400</v>
      </c>
      <c r="H213" s="20">
        <f>E213+F213-G213</f>
        <v>7600</v>
      </c>
      <c r="I213" s="20"/>
    </row>
    <row r="214" spans="1:9" ht="19.5" customHeight="1">
      <c r="A214" s="54" t="s">
        <v>45</v>
      </c>
      <c r="B214" s="55"/>
      <c r="C214" s="55"/>
      <c r="D214" s="56"/>
      <c r="E214" s="22">
        <f>SUM(E211:E213)</f>
        <v>88000</v>
      </c>
      <c r="F214" s="22">
        <f>SUM(F211:F213)</f>
        <v>-31600</v>
      </c>
      <c r="G214" s="22">
        <f>SUM(G211:G213)</f>
        <v>12400</v>
      </c>
      <c r="H214" s="22">
        <f>SUM(H211:H213)</f>
        <v>44000</v>
      </c>
      <c r="I214" s="22"/>
    </row>
    <row r="215" spans="1:9" ht="19.5" customHeight="1">
      <c r="A215" s="11"/>
      <c r="B215" s="8"/>
      <c r="C215" s="13" t="s">
        <v>41</v>
      </c>
      <c r="D215" s="10"/>
      <c r="E215" s="20"/>
      <c r="F215" s="20"/>
      <c r="G215" s="20"/>
      <c r="H215" s="20"/>
      <c r="I215" s="20"/>
    </row>
    <row r="216" spans="1:9" ht="19.5" customHeight="1">
      <c r="A216" s="11"/>
      <c r="B216" s="8"/>
      <c r="C216" s="9" t="s">
        <v>42</v>
      </c>
      <c r="D216" s="10"/>
      <c r="E216" s="20">
        <v>257000</v>
      </c>
      <c r="F216" s="20"/>
      <c r="G216" s="20">
        <v>0</v>
      </c>
      <c r="H216" s="20">
        <f>E216+F216-G216</f>
        <v>257000</v>
      </c>
      <c r="I216" s="20"/>
    </row>
    <row r="217" spans="1:9" ht="19.5" customHeight="1">
      <c r="A217" s="11"/>
      <c r="B217" s="8"/>
      <c r="C217" s="9" t="s">
        <v>44</v>
      </c>
      <c r="D217" s="10"/>
      <c r="E217" s="20"/>
      <c r="F217" s="20"/>
      <c r="G217" s="20"/>
      <c r="H217" s="20"/>
      <c r="I217" s="20"/>
    </row>
    <row r="218" spans="1:9" ht="19.5" customHeight="1">
      <c r="A218" s="11"/>
      <c r="B218" s="8"/>
      <c r="C218" s="9"/>
      <c r="D218" s="10" t="s">
        <v>80</v>
      </c>
      <c r="E218" s="20">
        <v>100000</v>
      </c>
      <c r="F218" s="20"/>
      <c r="G218" s="20">
        <v>0</v>
      </c>
      <c r="H218" s="20">
        <f>E218+F218-G218</f>
        <v>100000</v>
      </c>
      <c r="I218" s="20"/>
    </row>
    <row r="219" spans="1:9" ht="19.5" customHeight="1">
      <c r="A219" s="11"/>
      <c r="B219" s="8"/>
      <c r="C219" s="9" t="s">
        <v>48</v>
      </c>
      <c r="D219" s="10"/>
      <c r="E219" s="20">
        <v>10000</v>
      </c>
      <c r="F219" s="20"/>
      <c r="G219" s="20">
        <v>0</v>
      </c>
      <c r="H219" s="20">
        <f>E219+F219-G219</f>
        <v>10000</v>
      </c>
      <c r="I219" s="20"/>
    </row>
    <row r="220" spans="1:9" ht="19.5" customHeight="1">
      <c r="A220" s="54" t="s">
        <v>46</v>
      </c>
      <c r="B220" s="55"/>
      <c r="C220" s="55"/>
      <c r="D220" s="56"/>
      <c r="E220" s="22">
        <f>SUM(E216:E219)</f>
        <v>367000</v>
      </c>
      <c r="F220" s="22">
        <f>SUM(F216:F219)</f>
        <v>0</v>
      </c>
      <c r="G220" s="22">
        <f>SUM(G216:G219)</f>
        <v>0</v>
      </c>
      <c r="H220" s="22">
        <f>SUM(H216:H219)</f>
        <v>367000</v>
      </c>
      <c r="I220" s="22"/>
    </row>
    <row r="221" spans="1:9" ht="19.5" customHeight="1">
      <c r="A221" s="11"/>
      <c r="B221" s="8"/>
      <c r="C221" s="13" t="s">
        <v>49</v>
      </c>
      <c r="D221" s="10"/>
      <c r="E221" s="19"/>
      <c r="F221" s="19"/>
      <c r="G221" s="19"/>
      <c r="H221" s="19"/>
      <c r="I221" s="19"/>
    </row>
    <row r="222" spans="1:9" ht="19.5" customHeight="1">
      <c r="A222" s="11"/>
      <c r="B222" s="8"/>
      <c r="C222" s="9" t="s">
        <v>50</v>
      </c>
      <c r="D222" s="10"/>
      <c r="E222" s="20">
        <v>25000</v>
      </c>
      <c r="F222" s="20"/>
      <c r="G222" s="20">
        <v>0</v>
      </c>
      <c r="H222" s="20">
        <f>E222+F222-G222</f>
        <v>25000</v>
      </c>
      <c r="I222" s="20"/>
    </row>
    <row r="223" spans="1:9" ht="19.5" customHeight="1">
      <c r="A223" s="14"/>
      <c r="B223" s="15"/>
      <c r="C223" s="16" t="s">
        <v>96</v>
      </c>
      <c r="D223" s="17"/>
      <c r="E223" s="21">
        <v>40000</v>
      </c>
      <c r="F223" s="21"/>
      <c r="G223" s="21">
        <v>0</v>
      </c>
      <c r="H223" s="21">
        <f>E223+F223-G223</f>
        <v>40000</v>
      </c>
      <c r="I223" s="21"/>
    </row>
    <row r="224" spans="1:10" ht="19.5" customHeight="1">
      <c r="A224" s="8"/>
      <c r="B224" s="8"/>
      <c r="C224" s="9"/>
      <c r="D224" s="8"/>
      <c r="E224" s="41"/>
      <c r="F224" s="41"/>
      <c r="G224" s="41"/>
      <c r="H224" s="41"/>
      <c r="I224" s="41"/>
      <c r="J224" s="8"/>
    </row>
    <row r="225" spans="1:10" ht="19.5" customHeight="1">
      <c r="A225" s="63" t="s">
        <v>92</v>
      </c>
      <c r="B225" s="63"/>
      <c r="C225" s="63"/>
      <c r="D225" s="63"/>
      <c r="E225" s="63"/>
      <c r="F225" s="63"/>
      <c r="G225" s="63"/>
      <c r="H225" s="63"/>
      <c r="I225" s="63"/>
      <c r="J225" s="8"/>
    </row>
    <row r="226" spans="1:9" ht="19.5" customHeight="1">
      <c r="A226" s="64" t="s">
        <v>1</v>
      </c>
      <c r="B226" s="65"/>
      <c r="C226" s="65"/>
      <c r="D226" s="66"/>
      <c r="E226" s="3" t="s">
        <v>5</v>
      </c>
      <c r="F226" s="4" t="s">
        <v>7</v>
      </c>
      <c r="G226" s="3" t="s">
        <v>9</v>
      </c>
      <c r="H226" s="70" t="s">
        <v>11</v>
      </c>
      <c r="I226" s="70" t="s">
        <v>12</v>
      </c>
    </row>
    <row r="227" spans="1:9" ht="19.5" customHeight="1">
      <c r="A227" s="67"/>
      <c r="B227" s="68"/>
      <c r="C227" s="68"/>
      <c r="D227" s="69"/>
      <c r="E227" s="5" t="s">
        <v>6</v>
      </c>
      <c r="F227" s="6" t="s">
        <v>8</v>
      </c>
      <c r="G227" s="5" t="s">
        <v>10</v>
      </c>
      <c r="H227" s="71"/>
      <c r="I227" s="71"/>
    </row>
    <row r="228" spans="1:9" ht="19.5" customHeight="1">
      <c r="A228" s="11"/>
      <c r="B228" s="8"/>
      <c r="C228" s="9" t="s">
        <v>97</v>
      </c>
      <c r="D228" s="10"/>
      <c r="E228" s="20">
        <v>50000</v>
      </c>
      <c r="F228" s="20"/>
      <c r="G228" s="20">
        <v>0</v>
      </c>
      <c r="H228" s="20">
        <f>E228+F228-G228</f>
        <v>50000</v>
      </c>
      <c r="I228" s="20"/>
    </row>
    <row r="229" spans="1:9" ht="19.5" customHeight="1">
      <c r="A229" s="11"/>
      <c r="B229" s="8"/>
      <c r="C229" s="9" t="s">
        <v>52</v>
      </c>
      <c r="D229" s="10"/>
      <c r="E229" s="20">
        <v>50000</v>
      </c>
      <c r="F229" s="20"/>
      <c r="G229" s="20">
        <v>0</v>
      </c>
      <c r="H229" s="20">
        <f>E229+F229-G229</f>
        <v>50000</v>
      </c>
      <c r="I229" s="20"/>
    </row>
    <row r="230" spans="1:9" ht="19.5" customHeight="1">
      <c r="A230" s="11"/>
      <c r="B230" s="8"/>
      <c r="C230" s="9" t="s">
        <v>53</v>
      </c>
      <c r="D230" s="10"/>
      <c r="E230" s="20">
        <v>50000</v>
      </c>
      <c r="F230" s="20"/>
      <c r="G230" s="20">
        <v>1100</v>
      </c>
      <c r="H230" s="20">
        <f>E230+F230-G230</f>
        <v>48900</v>
      </c>
      <c r="I230" s="20"/>
    </row>
    <row r="231" spans="1:9" ht="19.5" customHeight="1">
      <c r="A231" s="11"/>
      <c r="B231" s="8"/>
      <c r="C231" s="9" t="s">
        <v>81</v>
      </c>
      <c r="D231" s="10"/>
      <c r="E231" s="20">
        <v>20000</v>
      </c>
      <c r="F231" s="20"/>
      <c r="G231" s="20">
        <v>0</v>
      </c>
      <c r="H231" s="20">
        <f>E231+F231-G231</f>
        <v>20000</v>
      </c>
      <c r="I231" s="20"/>
    </row>
    <row r="232" spans="1:9" ht="19.5" customHeight="1">
      <c r="A232" s="11"/>
      <c r="B232" s="8"/>
      <c r="C232" s="9" t="s">
        <v>54</v>
      </c>
      <c r="D232" s="10"/>
      <c r="E232" s="20">
        <v>30000</v>
      </c>
      <c r="F232" s="20"/>
      <c r="G232" s="20">
        <v>28770</v>
      </c>
      <c r="H232" s="20">
        <f>E232+F232-G232</f>
        <v>1230</v>
      </c>
      <c r="I232" s="20"/>
    </row>
    <row r="233" spans="1:9" ht="19.5" customHeight="1">
      <c r="A233" s="54" t="s">
        <v>62</v>
      </c>
      <c r="B233" s="55"/>
      <c r="C233" s="55"/>
      <c r="D233" s="56"/>
      <c r="E233" s="22">
        <f>SUM(E222:E232)</f>
        <v>265000</v>
      </c>
      <c r="F233" s="22">
        <f>SUM(F222:F232)</f>
        <v>0</v>
      </c>
      <c r="G233" s="22">
        <f>SUM(G222:G232)</f>
        <v>29870</v>
      </c>
      <c r="H233" s="22">
        <f>SUM(H222:H232)</f>
        <v>235130</v>
      </c>
      <c r="I233" s="22"/>
    </row>
    <row r="234" spans="1:9" ht="19.5" customHeight="1">
      <c r="A234" s="11"/>
      <c r="B234" s="12" t="s">
        <v>64</v>
      </c>
      <c r="C234" s="9"/>
      <c r="D234" s="10"/>
      <c r="E234" s="19"/>
      <c r="F234" s="19"/>
      <c r="G234" s="19"/>
      <c r="H234" s="19"/>
      <c r="I234" s="19"/>
    </row>
    <row r="235" spans="1:9" ht="19.5" customHeight="1">
      <c r="A235" s="11"/>
      <c r="B235" s="8"/>
      <c r="C235" s="13" t="s">
        <v>65</v>
      </c>
      <c r="D235" s="10"/>
      <c r="E235" s="19"/>
      <c r="F235" s="19"/>
      <c r="G235" s="19"/>
      <c r="H235" s="19"/>
      <c r="I235" s="19"/>
    </row>
    <row r="236" spans="1:9" ht="19.5" customHeight="1">
      <c r="A236" s="11"/>
      <c r="B236" s="8"/>
      <c r="C236" s="9" t="s">
        <v>138</v>
      </c>
      <c r="D236" s="10"/>
      <c r="E236" s="20"/>
      <c r="F236" s="20"/>
      <c r="G236" s="20"/>
      <c r="H236" s="20"/>
      <c r="I236" s="20"/>
    </row>
    <row r="237" spans="1:9" ht="19.5" customHeight="1">
      <c r="A237" s="11"/>
      <c r="B237" s="8"/>
      <c r="C237" s="9"/>
      <c r="D237" s="10" t="s">
        <v>139</v>
      </c>
      <c r="E237" s="20">
        <v>19400</v>
      </c>
      <c r="F237" s="20"/>
      <c r="G237" s="20">
        <v>11600</v>
      </c>
      <c r="H237" s="20">
        <f>E237+F237-G237</f>
        <v>7800</v>
      </c>
      <c r="I237" s="20"/>
    </row>
    <row r="238" spans="1:9" ht="19.5" customHeight="1">
      <c r="A238" s="11"/>
      <c r="B238" s="8"/>
      <c r="C238" s="9"/>
      <c r="D238" s="10" t="s">
        <v>161</v>
      </c>
      <c r="E238" s="20">
        <v>0</v>
      </c>
      <c r="F238" s="45">
        <v>19600</v>
      </c>
      <c r="G238" s="20">
        <v>19600</v>
      </c>
      <c r="H238" s="20">
        <f>E238+F238-G238</f>
        <v>0</v>
      </c>
      <c r="I238" s="20" t="s">
        <v>160</v>
      </c>
    </row>
    <row r="239" spans="1:9" ht="19.5" customHeight="1">
      <c r="A239" s="11"/>
      <c r="B239" s="8"/>
      <c r="C239" s="9"/>
      <c r="D239" s="10" t="s">
        <v>162</v>
      </c>
      <c r="E239" s="20">
        <v>0</v>
      </c>
      <c r="F239" s="45">
        <v>12000</v>
      </c>
      <c r="G239" s="20">
        <v>0</v>
      </c>
      <c r="H239" s="20">
        <f>E239+F239-G239</f>
        <v>12000</v>
      </c>
      <c r="I239" s="20" t="s">
        <v>160</v>
      </c>
    </row>
    <row r="240" spans="1:9" ht="19.5" customHeight="1">
      <c r="A240" s="54" t="s">
        <v>66</v>
      </c>
      <c r="B240" s="55"/>
      <c r="C240" s="55"/>
      <c r="D240" s="56"/>
      <c r="E240" s="22">
        <f>SUM(E237:E239)</f>
        <v>19400</v>
      </c>
      <c r="F240" s="22">
        <f>SUM(F237:F239)</f>
        <v>31600</v>
      </c>
      <c r="G240" s="22">
        <f>SUM(G237:G239)</f>
        <v>31200</v>
      </c>
      <c r="H240" s="22">
        <f>SUM(H237:H239)</f>
        <v>19800</v>
      </c>
      <c r="I240" s="22"/>
    </row>
    <row r="241" spans="1:9" ht="19.5" customHeight="1">
      <c r="A241" s="7" t="s">
        <v>101</v>
      </c>
      <c r="B241" s="8"/>
      <c r="C241" s="9"/>
      <c r="D241" s="10"/>
      <c r="E241" s="20"/>
      <c r="F241" s="20"/>
      <c r="G241" s="20"/>
      <c r="H241" s="20"/>
      <c r="I241" s="20"/>
    </row>
    <row r="242" spans="1:10" ht="19.5" customHeight="1">
      <c r="A242" s="11"/>
      <c r="B242" s="12" t="s">
        <v>83</v>
      </c>
      <c r="C242" s="13"/>
      <c r="D242" s="10"/>
      <c r="E242" s="19"/>
      <c r="F242" s="19"/>
      <c r="G242" s="19"/>
      <c r="H242" s="19"/>
      <c r="I242" s="19"/>
      <c r="J242" s="8"/>
    </row>
    <row r="243" spans="1:10" ht="19.5" customHeight="1">
      <c r="A243" s="11"/>
      <c r="B243" s="8"/>
      <c r="C243" s="13" t="s">
        <v>41</v>
      </c>
      <c r="D243" s="10"/>
      <c r="E243" s="20"/>
      <c r="F243" s="20"/>
      <c r="G243" s="20"/>
      <c r="H243" s="20"/>
      <c r="I243" s="20"/>
      <c r="J243" s="8"/>
    </row>
    <row r="244" spans="1:9" ht="19.5" customHeight="1">
      <c r="A244" s="11"/>
      <c r="B244" s="8"/>
      <c r="C244" s="9" t="s">
        <v>48</v>
      </c>
      <c r="D244" s="10"/>
      <c r="E244" s="20">
        <v>1672480</v>
      </c>
      <c r="F244" s="20"/>
      <c r="G244" s="20">
        <v>0</v>
      </c>
      <c r="H244" s="20">
        <f>E244+F244-G244</f>
        <v>1672480</v>
      </c>
      <c r="I244" s="20"/>
    </row>
    <row r="245" spans="1:9" ht="19.5" customHeight="1">
      <c r="A245" s="54" t="s">
        <v>46</v>
      </c>
      <c r="B245" s="55"/>
      <c r="C245" s="55"/>
      <c r="D245" s="56"/>
      <c r="E245" s="22">
        <f>SUM(E241:E244)</f>
        <v>1672480</v>
      </c>
      <c r="F245" s="22">
        <f>SUM(F241:F244)</f>
        <v>0</v>
      </c>
      <c r="G245" s="22">
        <f>SUM(G241:G244)</f>
        <v>0</v>
      </c>
      <c r="H245" s="22">
        <f>SUM(H241:H244)</f>
        <v>1672480</v>
      </c>
      <c r="I245" s="22"/>
    </row>
    <row r="246" spans="1:9" ht="19.5" customHeight="1">
      <c r="A246" s="24"/>
      <c r="B246" s="28" t="s">
        <v>70</v>
      </c>
      <c r="C246" s="25"/>
      <c r="D246" s="26"/>
      <c r="E246" s="27"/>
      <c r="F246" s="27"/>
      <c r="G246" s="27"/>
      <c r="H246" s="27"/>
      <c r="I246" s="27"/>
    </row>
    <row r="247" spans="1:9" ht="19.5" customHeight="1">
      <c r="A247" s="11"/>
      <c r="B247" s="8"/>
      <c r="C247" s="13" t="s">
        <v>71</v>
      </c>
      <c r="D247" s="10"/>
      <c r="E247" s="20"/>
      <c r="F247" s="20"/>
      <c r="G247" s="20"/>
      <c r="H247" s="20"/>
      <c r="I247" s="20"/>
    </row>
    <row r="248" spans="1:9" ht="19.5" customHeight="1">
      <c r="A248" s="11"/>
      <c r="B248" s="8"/>
      <c r="C248" s="9" t="s">
        <v>72</v>
      </c>
      <c r="D248" s="10"/>
      <c r="E248" s="20">
        <v>496070</v>
      </c>
      <c r="F248" s="20"/>
      <c r="G248" s="20">
        <v>0</v>
      </c>
      <c r="H248" s="20">
        <f>E248+F248-G248</f>
        <v>496070</v>
      </c>
      <c r="I248" s="20"/>
    </row>
    <row r="249" spans="1:9" ht="19.5" customHeight="1">
      <c r="A249" s="54" t="s">
        <v>74</v>
      </c>
      <c r="B249" s="55"/>
      <c r="C249" s="55"/>
      <c r="D249" s="56"/>
      <c r="E249" s="22">
        <f>SUM(E247:E248)</f>
        <v>496070</v>
      </c>
      <c r="F249" s="22">
        <f>SUM(F247:F248)</f>
        <v>0</v>
      </c>
      <c r="G249" s="22">
        <f>SUM(G247:G248)</f>
        <v>0</v>
      </c>
      <c r="H249" s="22">
        <f>SUM(H247:H248)</f>
        <v>496070</v>
      </c>
      <c r="I249" s="22"/>
    </row>
    <row r="250" spans="1:10" ht="19.5" customHeight="1">
      <c r="A250" s="8"/>
      <c r="B250" s="8"/>
      <c r="C250" s="9"/>
      <c r="D250" s="8"/>
      <c r="E250" s="41"/>
      <c r="F250" s="41"/>
      <c r="G250" s="41"/>
      <c r="H250" s="41"/>
      <c r="I250" s="41"/>
      <c r="J250" s="8"/>
    </row>
    <row r="251" spans="1:10" ht="19.5" customHeight="1">
      <c r="A251" s="8"/>
      <c r="B251" s="8"/>
      <c r="C251" s="9"/>
      <c r="D251" s="8"/>
      <c r="E251" s="41"/>
      <c r="F251" s="41"/>
      <c r="G251" s="41"/>
      <c r="H251" s="41"/>
      <c r="I251" s="41"/>
      <c r="J251" s="8"/>
    </row>
    <row r="252" spans="1:10" ht="19.5" customHeight="1">
      <c r="A252" s="8"/>
      <c r="B252" s="8"/>
      <c r="C252" s="9"/>
      <c r="D252" s="8"/>
      <c r="E252" s="41"/>
      <c r="F252" s="41"/>
      <c r="G252" s="41"/>
      <c r="H252" s="41"/>
      <c r="I252" s="41"/>
      <c r="J252" s="8"/>
    </row>
    <row r="253" spans="1:10" ht="19.5" customHeight="1">
      <c r="A253" s="63" t="s">
        <v>95</v>
      </c>
      <c r="B253" s="63"/>
      <c r="C253" s="63"/>
      <c r="D253" s="63"/>
      <c r="E253" s="63"/>
      <c r="F253" s="63"/>
      <c r="G253" s="63"/>
      <c r="H253" s="63"/>
      <c r="I253" s="63"/>
      <c r="J253" s="8"/>
    </row>
    <row r="254" spans="1:9" ht="19.5" customHeight="1">
      <c r="A254" s="64" t="s">
        <v>1</v>
      </c>
      <c r="B254" s="65"/>
      <c r="C254" s="65"/>
      <c r="D254" s="66"/>
      <c r="E254" s="3" t="s">
        <v>5</v>
      </c>
      <c r="F254" s="4" t="s">
        <v>7</v>
      </c>
      <c r="G254" s="3" t="s">
        <v>9</v>
      </c>
      <c r="H254" s="70" t="s">
        <v>11</v>
      </c>
      <c r="I254" s="70" t="s">
        <v>12</v>
      </c>
    </row>
    <row r="255" spans="1:9" ht="19.5" customHeight="1">
      <c r="A255" s="67"/>
      <c r="B255" s="68"/>
      <c r="C255" s="68"/>
      <c r="D255" s="69"/>
      <c r="E255" s="5" t="s">
        <v>6</v>
      </c>
      <c r="F255" s="6" t="s">
        <v>8</v>
      </c>
      <c r="G255" s="5" t="s">
        <v>10</v>
      </c>
      <c r="H255" s="71"/>
      <c r="I255" s="71"/>
    </row>
    <row r="256" spans="1:9" ht="19.5" customHeight="1">
      <c r="A256" s="7" t="s">
        <v>140</v>
      </c>
      <c r="B256" s="8"/>
      <c r="C256" s="9"/>
      <c r="D256" s="10"/>
      <c r="E256" s="20"/>
      <c r="F256" s="20"/>
      <c r="G256" s="20"/>
      <c r="H256" s="20"/>
      <c r="I256" s="20"/>
    </row>
    <row r="257" spans="1:10" ht="19.5" customHeight="1">
      <c r="A257" s="11"/>
      <c r="B257" s="12" t="s">
        <v>83</v>
      </c>
      <c r="C257" s="13"/>
      <c r="D257" s="10"/>
      <c r="E257" s="19"/>
      <c r="F257" s="19"/>
      <c r="G257" s="19"/>
      <c r="H257" s="19"/>
      <c r="I257" s="19"/>
      <c r="J257" s="8"/>
    </row>
    <row r="258" spans="1:10" ht="19.5" customHeight="1">
      <c r="A258" s="11"/>
      <c r="B258" s="8"/>
      <c r="C258" s="13" t="s">
        <v>41</v>
      </c>
      <c r="D258" s="10"/>
      <c r="E258" s="20"/>
      <c r="F258" s="20"/>
      <c r="G258" s="20"/>
      <c r="H258" s="20"/>
      <c r="I258" s="20"/>
      <c r="J258" s="8"/>
    </row>
    <row r="259" spans="1:9" ht="19.5" customHeight="1">
      <c r="A259" s="11"/>
      <c r="B259" s="8"/>
      <c r="C259" s="9" t="s">
        <v>48</v>
      </c>
      <c r="D259" s="10"/>
      <c r="E259" s="20">
        <v>901200</v>
      </c>
      <c r="F259" s="20"/>
      <c r="G259" s="20">
        <v>25000</v>
      </c>
      <c r="H259" s="20">
        <f>E259+F259-G259</f>
        <v>876200</v>
      </c>
      <c r="I259" s="20"/>
    </row>
    <row r="260" spans="1:9" ht="19.5" customHeight="1">
      <c r="A260" s="54" t="s">
        <v>46</v>
      </c>
      <c r="B260" s="55"/>
      <c r="C260" s="55"/>
      <c r="D260" s="56"/>
      <c r="E260" s="22">
        <f>SUM(E256:E259)</f>
        <v>901200</v>
      </c>
      <c r="F260" s="22">
        <f>SUM(F256:F259)</f>
        <v>0</v>
      </c>
      <c r="G260" s="22">
        <f>SUM(G256:G259)</f>
        <v>25000</v>
      </c>
      <c r="H260" s="22">
        <f>SUM(H256:H259)</f>
        <v>876200</v>
      </c>
      <c r="I260" s="22"/>
    </row>
    <row r="261" spans="1:9" ht="19.5" customHeight="1">
      <c r="A261" s="11"/>
      <c r="B261" s="12" t="s">
        <v>64</v>
      </c>
      <c r="C261" s="9"/>
      <c r="D261" s="10"/>
      <c r="E261" s="19"/>
      <c r="F261" s="19"/>
      <c r="G261" s="19"/>
      <c r="H261" s="19"/>
      <c r="I261" s="19"/>
    </row>
    <row r="262" spans="1:9" ht="19.5" customHeight="1">
      <c r="A262" s="11"/>
      <c r="B262" s="8"/>
      <c r="C262" s="13" t="s">
        <v>98</v>
      </c>
      <c r="D262" s="10"/>
      <c r="E262" s="19"/>
      <c r="F262" s="19"/>
      <c r="G262" s="19"/>
      <c r="H262" s="19"/>
      <c r="I262" s="19"/>
    </row>
    <row r="263" spans="1:9" ht="19.5" customHeight="1">
      <c r="A263" s="11"/>
      <c r="B263" s="8"/>
      <c r="C263" s="9" t="s">
        <v>99</v>
      </c>
      <c r="D263" s="10"/>
      <c r="E263" s="20"/>
      <c r="F263" s="20"/>
      <c r="G263" s="20"/>
      <c r="H263" s="20"/>
      <c r="I263" s="20"/>
    </row>
    <row r="264" spans="1:9" ht="19.5" customHeight="1">
      <c r="A264" s="11"/>
      <c r="B264" s="8"/>
      <c r="C264" s="9"/>
      <c r="D264" s="10" t="s">
        <v>141</v>
      </c>
      <c r="E264" s="20">
        <v>473000</v>
      </c>
      <c r="F264" s="20"/>
      <c r="G264" s="20">
        <v>0</v>
      </c>
      <c r="H264" s="20">
        <f>E264+F264-G264</f>
        <v>473000</v>
      </c>
      <c r="I264" s="20"/>
    </row>
    <row r="265" spans="1:9" ht="19.5" customHeight="1">
      <c r="A265" s="11"/>
      <c r="B265" s="8"/>
      <c r="C265" s="9"/>
      <c r="D265" s="10" t="s">
        <v>142</v>
      </c>
      <c r="E265" s="20">
        <v>202800</v>
      </c>
      <c r="F265" s="20"/>
      <c r="G265" s="20">
        <v>0</v>
      </c>
      <c r="H265" s="20">
        <f>E265+F265-G265</f>
        <v>202800</v>
      </c>
      <c r="I265" s="20"/>
    </row>
    <row r="266" spans="1:9" ht="19.5" customHeight="1">
      <c r="A266" s="54" t="s">
        <v>100</v>
      </c>
      <c r="B266" s="55"/>
      <c r="C266" s="55"/>
      <c r="D266" s="56"/>
      <c r="E266" s="22">
        <f>SUM(E263:E265)</f>
        <v>675800</v>
      </c>
      <c r="F266" s="22">
        <f>SUM(F263:F265)</f>
        <v>0</v>
      </c>
      <c r="G266" s="22">
        <f>SUM(G263:G265)</f>
        <v>0</v>
      </c>
      <c r="H266" s="22">
        <f>SUM(H263:H265)</f>
        <v>675800</v>
      </c>
      <c r="I266" s="22"/>
    </row>
    <row r="267" spans="1:9" ht="19.5" customHeight="1">
      <c r="A267" s="60" t="s">
        <v>102</v>
      </c>
      <c r="B267" s="61"/>
      <c r="C267" s="61"/>
      <c r="D267" s="62"/>
      <c r="E267" s="23"/>
      <c r="F267" s="23"/>
      <c r="G267" s="23"/>
      <c r="H267" s="23"/>
      <c r="I267" s="23"/>
    </row>
    <row r="268" spans="1:9" ht="19.5" customHeight="1">
      <c r="A268" s="7" t="s">
        <v>103</v>
      </c>
      <c r="B268" s="12"/>
      <c r="C268" s="13"/>
      <c r="D268" s="10"/>
      <c r="E268" s="19"/>
      <c r="F268" s="19"/>
      <c r="G268" s="19"/>
      <c r="H268" s="19"/>
      <c r="I268" s="19"/>
    </row>
    <row r="269" spans="1:9" ht="19.5" customHeight="1">
      <c r="A269" s="11"/>
      <c r="B269" s="12" t="s">
        <v>83</v>
      </c>
      <c r="C269" s="13"/>
      <c r="D269" s="10"/>
      <c r="E269" s="19"/>
      <c r="F269" s="19"/>
      <c r="G269" s="19"/>
      <c r="H269" s="19"/>
      <c r="I269" s="19"/>
    </row>
    <row r="270" spans="1:9" ht="19.5" customHeight="1">
      <c r="A270" s="11"/>
      <c r="B270" s="8"/>
      <c r="C270" s="13" t="s">
        <v>41</v>
      </c>
      <c r="D270" s="10"/>
      <c r="E270" s="20"/>
      <c r="F270" s="20"/>
      <c r="G270" s="20"/>
      <c r="H270" s="20"/>
      <c r="I270" s="20"/>
    </row>
    <row r="271" spans="1:9" ht="19.5" customHeight="1">
      <c r="A271" s="11"/>
      <c r="B271" s="8"/>
      <c r="C271" s="9" t="s">
        <v>44</v>
      </c>
      <c r="D271" s="10"/>
      <c r="E271" s="20"/>
      <c r="F271" s="20"/>
      <c r="G271" s="20"/>
      <c r="H271" s="20"/>
      <c r="I271" s="20"/>
    </row>
    <row r="272" spans="1:9" ht="19.5" customHeight="1">
      <c r="A272" s="11"/>
      <c r="B272" s="8"/>
      <c r="C272" s="9"/>
      <c r="D272" s="10" t="s">
        <v>143</v>
      </c>
      <c r="E272" s="20">
        <v>20000</v>
      </c>
      <c r="F272" s="20"/>
      <c r="G272" s="20">
        <v>0</v>
      </c>
      <c r="H272" s="20">
        <f>E272+F272-G272</f>
        <v>20000</v>
      </c>
      <c r="I272" s="20"/>
    </row>
    <row r="273" spans="1:9" ht="19.5" customHeight="1">
      <c r="A273" s="11"/>
      <c r="B273" s="8"/>
      <c r="C273" s="9"/>
      <c r="D273" s="10" t="s">
        <v>144</v>
      </c>
      <c r="E273" s="20">
        <v>20000</v>
      </c>
      <c r="F273" s="20"/>
      <c r="G273" s="20">
        <v>0</v>
      </c>
      <c r="H273" s="20">
        <f>E273+F273-G273</f>
        <v>20000</v>
      </c>
      <c r="I273" s="20"/>
    </row>
    <row r="274" spans="1:9" ht="19.5" customHeight="1">
      <c r="A274" s="11"/>
      <c r="B274" s="8"/>
      <c r="C274" s="9"/>
      <c r="D274" s="10" t="s">
        <v>145</v>
      </c>
      <c r="E274" s="20">
        <v>20000</v>
      </c>
      <c r="F274" s="20"/>
      <c r="G274" s="20">
        <v>0</v>
      </c>
      <c r="H274" s="20">
        <f>E274+F274-G274</f>
        <v>20000</v>
      </c>
      <c r="I274" s="20"/>
    </row>
    <row r="275" spans="1:9" ht="19.5" customHeight="1">
      <c r="A275" s="11"/>
      <c r="B275" s="8"/>
      <c r="C275" s="9"/>
      <c r="D275" s="10" t="s">
        <v>146</v>
      </c>
      <c r="E275" s="20"/>
      <c r="F275" s="20"/>
      <c r="G275" s="20"/>
      <c r="H275" s="20"/>
      <c r="I275" s="20"/>
    </row>
    <row r="276" spans="1:9" ht="19.5" customHeight="1">
      <c r="A276" s="11"/>
      <c r="B276" s="8"/>
      <c r="C276" s="9"/>
      <c r="D276" s="10" t="s">
        <v>147</v>
      </c>
      <c r="E276" s="20">
        <v>39000</v>
      </c>
      <c r="F276" s="20"/>
      <c r="G276" s="20">
        <v>0</v>
      </c>
      <c r="H276" s="20">
        <f>E276+F276-G276</f>
        <v>39000</v>
      </c>
      <c r="I276" s="20"/>
    </row>
    <row r="277" spans="1:9" ht="19.5" customHeight="1">
      <c r="A277" s="14"/>
      <c r="B277" s="15"/>
      <c r="C277" s="16"/>
      <c r="D277" s="17" t="s">
        <v>148</v>
      </c>
      <c r="E277" s="21">
        <v>20000</v>
      </c>
      <c r="F277" s="21"/>
      <c r="G277" s="21">
        <v>0</v>
      </c>
      <c r="H277" s="21">
        <f>E277+F277-G277</f>
        <v>20000</v>
      </c>
      <c r="I277" s="21"/>
    </row>
    <row r="278" spans="1:9" ht="19.5" customHeight="1">
      <c r="A278" s="42"/>
      <c r="B278" s="42"/>
      <c r="C278" s="42"/>
      <c r="D278" s="42"/>
      <c r="E278" s="30"/>
      <c r="F278" s="30"/>
      <c r="G278" s="30"/>
      <c r="H278" s="30"/>
      <c r="I278" s="30"/>
    </row>
    <row r="279" spans="1:9" ht="19.5" customHeight="1">
      <c r="A279" s="25"/>
      <c r="B279" s="25"/>
      <c r="C279" s="25"/>
      <c r="D279" s="25"/>
      <c r="E279" s="29"/>
      <c r="F279" s="29"/>
      <c r="G279" s="29"/>
      <c r="H279" s="29"/>
      <c r="I279" s="29"/>
    </row>
    <row r="280" spans="1:9" ht="19.5" customHeight="1">
      <c r="A280" s="25"/>
      <c r="B280" s="25"/>
      <c r="C280" s="25"/>
      <c r="D280" s="25"/>
      <c r="E280" s="29"/>
      <c r="F280" s="29"/>
      <c r="G280" s="29"/>
      <c r="H280" s="29"/>
      <c r="I280" s="29"/>
    </row>
    <row r="281" spans="1:9" ht="19.5" customHeight="1">
      <c r="A281" s="63" t="s">
        <v>151</v>
      </c>
      <c r="B281" s="63"/>
      <c r="C281" s="63"/>
      <c r="D281" s="63"/>
      <c r="E281" s="63"/>
      <c r="F281" s="63"/>
      <c r="G281" s="63"/>
      <c r="H281" s="63"/>
      <c r="I281" s="63"/>
    </row>
    <row r="282" spans="1:9" ht="19.5" customHeight="1">
      <c r="A282" s="64" t="s">
        <v>1</v>
      </c>
      <c r="B282" s="65"/>
      <c r="C282" s="65"/>
      <c r="D282" s="66"/>
      <c r="E282" s="3" t="s">
        <v>5</v>
      </c>
      <c r="F282" s="4" t="s">
        <v>7</v>
      </c>
      <c r="G282" s="3" t="s">
        <v>9</v>
      </c>
      <c r="H282" s="70" t="s">
        <v>11</v>
      </c>
      <c r="I282" s="70" t="s">
        <v>12</v>
      </c>
    </row>
    <row r="283" spans="1:9" ht="19.5" customHeight="1">
      <c r="A283" s="67"/>
      <c r="B283" s="68"/>
      <c r="C283" s="68"/>
      <c r="D283" s="69"/>
      <c r="E283" s="5" t="s">
        <v>6</v>
      </c>
      <c r="F283" s="6" t="s">
        <v>8</v>
      </c>
      <c r="G283" s="5" t="s">
        <v>10</v>
      </c>
      <c r="H283" s="71"/>
      <c r="I283" s="71"/>
    </row>
    <row r="284" spans="1:9" ht="19.5" customHeight="1">
      <c r="A284" s="11"/>
      <c r="B284" s="8"/>
      <c r="C284" s="9"/>
      <c r="D284" s="10" t="s">
        <v>149</v>
      </c>
      <c r="E284" s="20">
        <v>20000</v>
      </c>
      <c r="F284" s="20"/>
      <c r="G284" s="20">
        <v>0</v>
      </c>
      <c r="H284" s="20">
        <f>E284+F284-G284</f>
        <v>20000</v>
      </c>
      <c r="I284" s="20"/>
    </row>
    <row r="285" spans="1:9" ht="19.5" customHeight="1">
      <c r="A285" s="11"/>
      <c r="B285" s="8"/>
      <c r="C285" s="9"/>
      <c r="D285" s="10" t="s">
        <v>150</v>
      </c>
      <c r="E285" s="20">
        <v>50000</v>
      </c>
      <c r="F285" s="20"/>
      <c r="G285" s="20">
        <v>0</v>
      </c>
      <c r="H285" s="20">
        <f>E285+F285-G285</f>
        <v>50000</v>
      </c>
      <c r="I285" s="20"/>
    </row>
    <row r="286" spans="1:9" ht="19.5" customHeight="1">
      <c r="A286" s="54" t="s">
        <v>46</v>
      </c>
      <c r="B286" s="55"/>
      <c r="C286" s="55"/>
      <c r="D286" s="56"/>
      <c r="E286" s="22">
        <f>SUM(E272:E285)</f>
        <v>189000</v>
      </c>
      <c r="F286" s="22">
        <f>SUM(F272:F285)</f>
        <v>0</v>
      </c>
      <c r="G286" s="22">
        <f>SUM(G272:G285)</f>
        <v>0</v>
      </c>
      <c r="H286" s="22">
        <f>SUM(H272:H285)</f>
        <v>189000</v>
      </c>
      <c r="I286" s="22"/>
    </row>
    <row r="287" spans="1:9" ht="19.5" customHeight="1">
      <c r="A287" s="24"/>
      <c r="B287" s="28" t="s">
        <v>70</v>
      </c>
      <c r="C287" s="25"/>
      <c r="D287" s="26"/>
      <c r="E287" s="27"/>
      <c r="F287" s="27"/>
      <c r="G287" s="27"/>
      <c r="H287" s="27"/>
      <c r="I287" s="27"/>
    </row>
    <row r="288" spans="1:9" ht="19.5" customHeight="1">
      <c r="A288" s="11"/>
      <c r="B288" s="8"/>
      <c r="C288" s="13" t="s">
        <v>71</v>
      </c>
      <c r="D288" s="10"/>
      <c r="E288" s="20"/>
      <c r="F288" s="20"/>
      <c r="G288" s="20"/>
      <c r="H288" s="20"/>
      <c r="I288" s="20"/>
    </row>
    <row r="289" spans="1:9" ht="19.5" customHeight="1">
      <c r="A289" s="11"/>
      <c r="B289" s="8"/>
      <c r="C289" s="9" t="s">
        <v>88</v>
      </c>
      <c r="D289" s="10"/>
      <c r="E289" s="20">
        <v>31000</v>
      </c>
      <c r="F289" s="20"/>
      <c r="G289" s="20">
        <v>0</v>
      </c>
      <c r="H289" s="20">
        <f>E289+F289-G289</f>
        <v>31000</v>
      </c>
      <c r="I289" s="20"/>
    </row>
    <row r="290" spans="1:9" ht="19.5" customHeight="1">
      <c r="A290" s="54" t="s">
        <v>74</v>
      </c>
      <c r="B290" s="55"/>
      <c r="C290" s="55"/>
      <c r="D290" s="56"/>
      <c r="E290" s="22">
        <f>SUM(E288:E289)</f>
        <v>31000</v>
      </c>
      <c r="F290" s="22">
        <f>SUM(F288:F289)</f>
        <v>0</v>
      </c>
      <c r="G290" s="22">
        <f>SUM(G288:G289)</f>
        <v>0</v>
      </c>
      <c r="H290" s="22">
        <f>SUM(H288:H289)</f>
        <v>31000</v>
      </c>
      <c r="I290" s="22"/>
    </row>
    <row r="291" spans="1:9" ht="19.5" customHeight="1">
      <c r="A291" s="60" t="s">
        <v>105</v>
      </c>
      <c r="B291" s="61"/>
      <c r="C291" s="61"/>
      <c r="D291" s="62"/>
      <c r="E291" s="23"/>
      <c r="F291" s="23"/>
      <c r="G291" s="23"/>
      <c r="H291" s="23"/>
      <c r="I291" s="23"/>
    </row>
    <row r="292" spans="1:9" ht="19.5" customHeight="1">
      <c r="A292" s="7" t="s">
        <v>106</v>
      </c>
      <c r="B292" s="12"/>
      <c r="C292" s="13"/>
      <c r="D292" s="10"/>
      <c r="E292" s="19"/>
      <c r="F292" s="19"/>
      <c r="G292" s="19"/>
      <c r="H292" s="19"/>
      <c r="I292" s="19"/>
    </row>
    <row r="293" spans="1:9" ht="19.5" customHeight="1">
      <c r="A293" s="11"/>
      <c r="B293" s="12" t="s">
        <v>83</v>
      </c>
      <c r="C293" s="13"/>
      <c r="D293" s="10"/>
      <c r="E293" s="19"/>
      <c r="F293" s="19"/>
      <c r="G293" s="19"/>
      <c r="H293" s="19"/>
      <c r="I293" s="19"/>
    </row>
    <row r="294" spans="1:9" ht="19.5" customHeight="1">
      <c r="A294" s="11"/>
      <c r="B294" s="8"/>
      <c r="C294" s="13" t="s">
        <v>41</v>
      </c>
      <c r="D294" s="10"/>
      <c r="E294" s="20"/>
      <c r="F294" s="20"/>
      <c r="G294" s="20"/>
      <c r="H294" s="20"/>
      <c r="I294" s="20"/>
    </row>
    <row r="295" spans="1:9" ht="19.5" customHeight="1">
      <c r="A295" s="11"/>
      <c r="B295" s="8"/>
      <c r="C295" s="9" t="s">
        <v>44</v>
      </c>
      <c r="D295" s="10"/>
      <c r="E295" s="20"/>
      <c r="F295" s="20"/>
      <c r="G295" s="20"/>
      <c r="H295" s="20"/>
      <c r="I295" s="20"/>
    </row>
    <row r="296" spans="1:9" ht="19.5" customHeight="1">
      <c r="A296" s="11"/>
      <c r="B296" s="8"/>
      <c r="C296" s="9"/>
      <c r="D296" s="10" t="s">
        <v>152</v>
      </c>
      <c r="E296" s="20">
        <v>10000</v>
      </c>
      <c r="F296" s="20"/>
      <c r="G296" s="20">
        <v>0</v>
      </c>
      <c r="H296" s="20">
        <f>E296+F296-G296</f>
        <v>10000</v>
      </c>
      <c r="I296" s="20"/>
    </row>
    <row r="297" spans="1:9" ht="19.5" customHeight="1">
      <c r="A297" s="11"/>
      <c r="B297" s="8"/>
      <c r="C297" s="9"/>
      <c r="D297" s="10" t="s">
        <v>153</v>
      </c>
      <c r="E297" s="20">
        <v>40000</v>
      </c>
      <c r="F297" s="20"/>
      <c r="G297" s="20">
        <v>0</v>
      </c>
      <c r="H297" s="20">
        <f>E297+F297-G297</f>
        <v>40000</v>
      </c>
      <c r="I297" s="20"/>
    </row>
    <row r="298" spans="1:9" ht="19.5" customHeight="1">
      <c r="A298" s="54" t="s">
        <v>46</v>
      </c>
      <c r="B298" s="55"/>
      <c r="C298" s="55"/>
      <c r="D298" s="56"/>
      <c r="E298" s="22">
        <f>SUM(E296:E297)</f>
        <v>50000</v>
      </c>
      <c r="F298" s="22">
        <f>SUM(F296:F297)</f>
        <v>0</v>
      </c>
      <c r="G298" s="22">
        <f>SUM(G296:G297)</f>
        <v>0</v>
      </c>
      <c r="H298" s="22">
        <f>SUM(H296:H297)</f>
        <v>50000</v>
      </c>
      <c r="I298" s="22"/>
    </row>
    <row r="299" spans="1:9" ht="19.5" customHeight="1">
      <c r="A299" s="7" t="s">
        <v>107</v>
      </c>
      <c r="B299" s="12"/>
      <c r="C299" s="13"/>
      <c r="D299" s="10"/>
      <c r="E299" s="19"/>
      <c r="F299" s="19"/>
      <c r="G299" s="19"/>
      <c r="H299" s="19"/>
      <c r="I299" s="19"/>
    </row>
    <row r="300" spans="1:9" ht="19.5" customHeight="1">
      <c r="A300" s="11"/>
      <c r="B300" s="12" t="s">
        <v>83</v>
      </c>
      <c r="C300" s="13"/>
      <c r="D300" s="10"/>
      <c r="E300" s="19"/>
      <c r="F300" s="19"/>
      <c r="G300" s="19"/>
      <c r="H300" s="19"/>
      <c r="I300" s="19"/>
    </row>
    <row r="301" spans="1:9" ht="19.5" customHeight="1">
      <c r="A301" s="11"/>
      <c r="B301" s="8"/>
      <c r="C301" s="13" t="s">
        <v>41</v>
      </c>
      <c r="D301" s="10"/>
      <c r="E301" s="20"/>
      <c r="F301" s="20"/>
      <c r="G301" s="20"/>
      <c r="H301" s="20"/>
      <c r="I301" s="20"/>
    </row>
    <row r="302" spans="1:9" ht="19.5" customHeight="1">
      <c r="A302" s="11"/>
      <c r="B302" s="8"/>
      <c r="C302" s="9" t="s">
        <v>44</v>
      </c>
      <c r="D302" s="10"/>
      <c r="E302" s="20"/>
      <c r="F302" s="20"/>
      <c r="G302" s="20"/>
      <c r="H302" s="20"/>
      <c r="I302" s="20"/>
    </row>
    <row r="303" spans="1:9" ht="19.5" customHeight="1">
      <c r="A303" s="11"/>
      <c r="B303" s="8"/>
      <c r="C303" s="9"/>
      <c r="D303" s="10" t="s">
        <v>154</v>
      </c>
      <c r="E303" s="20">
        <v>30000</v>
      </c>
      <c r="F303" s="20"/>
      <c r="G303" s="20">
        <v>0</v>
      </c>
      <c r="H303" s="20">
        <f>E303+F303-G303</f>
        <v>30000</v>
      </c>
      <c r="I303" s="20"/>
    </row>
    <row r="304" spans="1:9" ht="19.5" customHeight="1">
      <c r="A304" s="54" t="s">
        <v>46</v>
      </c>
      <c r="B304" s="55"/>
      <c r="C304" s="55"/>
      <c r="D304" s="56"/>
      <c r="E304" s="22">
        <f>SUM(E303:E303)</f>
        <v>30000</v>
      </c>
      <c r="F304" s="22">
        <f>SUM(F303:F303)</f>
        <v>0</v>
      </c>
      <c r="G304" s="22">
        <f>SUM(G303:G303)</f>
        <v>0</v>
      </c>
      <c r="H304" s="22">
        <f>SUM(H303:H303)</f>
        <v>30000</v>
      </c>
      <c r="I304" s="22"/>
    </row>
    <row r="305" spans="1:9" ht="19.5" customHeight="1">
      <c r="A305" s="42"/>
      <c r="B305" s="42"/>
      <c r="C305" s="42"/>
      <c r="D305" s="42"/>
      <c r="E305" s="30"/>
      <c r="F305" s="30"/>
      <c r="G305" s="30"/>
      <c r="H305" s="30"/>
      <c r="I305" s="30"/>
    </row>
    <row r="306" spans="1:9" ht="19.5" customHeight="1">
      <c r="A306" s="25"/>
      <c r="B306" s="25"/>
      <c r="C306" s="25"/>
      <c r="D306" s="25"/>
      <c r="E306" s="29"/>
      <c r="F306" s="29"/>
      <c r="G306" s="29"/>
      <c r="H306" s="29"/>
      <c r="I306" s="29"/>
    </row>
    <row r="307" spans="1:9" ht="19.5" customHeight="1">
      <c r="A307" s="25"/>
      <c r="B307" s="25"/>
      <c r="C307" s="25"/>
      <c r="D307" s="25"/>
      <c r="E307" s="29"/>
      <c r="F307" s="29"/>
      <c r="G307" s="29"/>
      <c r="H307" s="29"/>
      <c r="I307" s="29"/>
    </row>
    <row r="308" spans="1:9" ht="19.5" customHeight="1">
      <c r="A308" s="25"/>
      <c r="B308" s="25"/>
      <c r="C308" s="25"/>
      <c r="D308" s="25"/>
      <c r="E308" s="29"/>
      <c r="F308" s="29"/>
      <c r="G308" s="29"/>
      <c r="H308" s="29"/>
      <c r="I308" s="29"/>
    </row>
    <row r="309" spans="1:9" ht="19.5" customHeight="1">
      <c r="A309" s="63" t="s">
        <v>104</v>
      </c>
      <c r="B309" s="63"/>
      <c r="C309" s="63"/>
      <c r="D309" s="63"/>
      <c r="E309" s="63"/>
      <c r="F309" s="63"/>
      <c r="G309" s="63"/>
      <c r="H309" s="63"/>
      <c r="I309" s="63"/>
    </row>
    <row r="310" spans="1:9" ht="19.5" customHeight="1">
      <c r="A310" s="64" t="s">
        <v>1</v>
      </c>
      <c r="B310" s="65"/>
      <c r="C310" s="65"/>
      <c r="D310" s="66"/>
      <c r="E310" s="3" t="s">
        <v>5</v>
      </c>
      <c r="F310" s="4" t="s">
        <v>7</v>
      </c>
      <c r="G310" s="3" t="s">
        <v>9</v>
      </c>
      <c r="H310" s="70" t="s">
        <v>11</v>
      </c>
      <c r="I310" s="70" t="s">
        <v>12</v>
      </c>
    </row>
    <row r="311" spans="1:9" ht="19.5" customHeight="1">
      <c r="A311" s="67"/>
      <c r="B311" s="68"/>
      <c r="C311" s="68"/>
      <c r="D311" s="69"/>
      <c r="E311" s="5" t="s">
        <v>6</v>
      </c>
      <c r="F311" s="6" t="s">
        <v>8</v>
      </c>
      <c r="G311" s="5" t="s">
        <v>10</v>
      </c>
      <c r="H311" s="71"/>
      <c r="I311" s="71"/>
    </row>
    <row r="312" spans="1:9" ht="19.5" customHeight="1">
      <c r="A312" s="7" t="s">
        <v>108</v>
      </c>
      <c r="B312" s="12"/>
      <c r="C312" s="13"/>
      <c r="D312" s="10"/>
      <c r="E312" s="19"/>
      <c r="F312" s="19"/>
      <c r="G312" s="19"/>
      <c r="H312" s="19"/>
      <c r="I312" s="19"/>
    </row>
    <row r="313" spans="1:9" ht="19.5" customHeight="1">
      <c r="A313" s="11"/>
      <c r="B313" s="12" t="s">
        <v>83</v>
      </c>
      <c r="C313" s="13"/>
      <c r="D313" s="10"/>
      <c r="E313" s="19"/>
      <c r="F313" s="19"/>
      <c r="G313" s="19"/>
      <c r="H313" s="19"/>
      <c r="I313" s="19"/>
    </row>
    <row r="314" spans="1:9" ht="19.5" customHeight="1">
      <c r="A314" s="11"/>
      <c r="B314" s="8"/>
      <c r="C314" s="13" t="s">
        <v>41</v>
      </c>
      <c r="D314" s="10"/>
      <c r="E314" s="20"/>
      <c r="F314" s="20"/>
      <c r="G314" s="20"/>
      <c r="H314" s="20"/>
      <c r="I314" s="20"/>
    </row>
    <row r="315" spans="1:9" ht="19.5" customHeight="1">
      <c r="A315" s="11"/>
      <c r="B315" s="8"/>
      <c r="C315" s="9" t="s">
        <v>44</v>
      </c>
      <c r="D315" s="10"/>
      <c r="E315" s="20"/>
      <c r="F315" s="20"/>
      <c r="G315" s="20"/>
      <c r="H315" s="20"/>
      <c r="I315" s="20"/>
    </row>
    <row r="316" spans="1:9" ht="19.5" customHeight="1">
      <c r="A316" s="11"/>
      <c r="B316" s="8"/>
      <c r="C316" s="9"/>
      <c r="D316" s="10" t="s">
        <v>155</v>
      </c>
      <c r="E316" s="20">
        <v>800000</v>
      </c>
      <c r="F316" s="20"/>
      <c r="G316" s="20">
        <v>700000</v>
      </c>
      <c r="H316" s="20">
        <f>E316+F316-G316</f>
        <v>100000</v>
      </c>
      <c r="I316" s="20"/>
    </row>
    <row r="317" spans="1:9" ht="19.5" customHeight="1">
      <c r="A317" s="54" t="s">
        <v>46</v>
      </c>
      <c r="B317" s="55"/>
      <c r="C317" s="55"/>
      <c r="D317" s="56"/>
      <c r="E317" s="22">
        <f>SUM(E316:E316)</f>
        <v>800000</v>
      </c>
      <c r="F317" s="22">
        <f>SUM(F316:F316)</f>
        <v>0</v>
      </c>
      <c r="G317" s="22">
        <f>SUM(G316:G316)</f>
        <v>700000</v>
      </c>
      <c r="H317" s="22">
        <f>SUM(H316:H316)</f>
        <v>100000</v>
      </c>
      <c r="I317" s="22"/>
    </row>
    <row r="318" spans="1:9" ht="19.5" customHeight="1">
      <c r="A318" s="24"/>
      <c r="B318" s="28" t="s">
        <v>70</v>
      </c>
      <c r="C318" s="25"/>
      <c r="D318" s="26"/>
      <c r="E318" s="27"/>
      <c r="F318" s="27"/>
      <c r="G318" s="27"/>
      <c r="H318" s="27"/>
      <c r="I318" s="27"/>
    </row>
    <row r="319" spans="1:9" ht="19.5" customHeight="1">
      <c r="A319" s="11"/>
      <c r="B319" s="8"/>
      <c r="C319" s="13" t="s">
        <v>71</v>
      </c>
      <c r="D319" s="10"/>
      <c r="E319" s="20"/>
      <c r="F319" s="20"/>
      <c r="G319" s="20"/>
      <c r="H319" s="20"/>
      <c r="I319" s="20"/>
    </row>
    <row r="320" spans="1:9" ht="19.5" customHeight="1">
      <c r="A320" s="11"/>
      <c r="B320" s="8"/>
      <c r="C320" s="9" t="s">
        <v>88</v>
      </c>
      <c r="D320" s="10"/>
      <c r="E320" s="20">
        <v>70000</v>
      </c>
      <c r="F320" s="20"/>
      <c r="G320" s="20">
        <v>30000</v>
      </c>
      <c r="H320" s="20">
        <f>E320+F320-G320</f>
        <v>40000</v>
      </c>
      <c r="I320" s="20"/>
    </row>
    <row r="321" spans="1:9" ht="19.5" customHeight="1">
      <c r="A321" s="54" t="s">
        <v>74</v>
      </c>
      <c r="B321" s="55"/>
      <c r="C321" s="55"/>
      <c r="D321" s="56"/>
      <c r="E321" s="22">
        <f>SUM(E319:E320)</f>
        <v>70000</v>
      </c>
      <c r="F321" s="22">
        <f>SUM(F319:F320)</f>
        <v>0</v>
      </c>
      <c r="G321" s="22">
        <f>SUM(G319:G320)</f>
        <v>30000</v>
      </c>
      <c r="H321" s="22">
        <f>SUM(H319:H320)</f>
        <v>40000</v>
      </c>
      <c r="I321" s="22"/>
    </row>
    <row r="322" spans="1:9" ht="19.5" customHeight="1">
      <c r="A322" s="60" t="s">
        <v>109</v>
      </c>
      <c r="B322" s="61"/>
      <c r="C322" s="61"/>
      <c r="D322" s="62"/>
      <c r="E322" s="23"/>
      <c r="F322" s="23"/>
      <c r="G322" s="23"/>
      <c r="H322" s="23"/>
      <c r="I322" s="23"/>
    </row>
    <row r="323" spans="1:9" ht="19.5" customHeight="1">
      <c r="A323" s="7" t="s">
        <v>110</v>
      </c>
      <c r="B323" s="12"/>
      <c r="C323" s="13"/>
      <c r="D323" s="10"/>
      <c r="E323" s="19"/>
      <c r="F323" s="19"/>
      <c r="G323" s="19"/>
      <c r="H323" s="19"/>
      <c r="I323" s="19"/>
    </row>
    <row r="324" spans="1:9" ht="19.5" customHeight="1">
      <c r="A324" s="11"/>
      <c r="B324" s="12" t="s">
        <v>83</v>
      </c>
      <c r="C324" s="13"/>
      <c r="D324" s="10"/>
      <c r="E324" s="19"/>
      <c r="F324" s="19"/>
      <c r="G324" s="19"/>
      <c r="H324" s="19"/>
      <c r="I324" s="19"/>
    </row>
    <row r="325" spans="1:9" ht="19.5" customHeight="1">
      <c r="A325" s="11"/>
      <c r="B325" s="8"/>
      <c r="C325" s="13" t="s">
        <v>41</v>
      </c>
      <c r="D325" s="10"/>
      <c r="E325" s="20"/>
      <c r="F325" s="20"/>
      <c r="G325" s="20"/>
      <c r="H325" s="20"/>
      <c r="I325" s="20"/>
    </row>
    <row r="326" spans="1:9" ht="19.5" customHeight="1">
      <c r="A326" s="11"/>
      <c r="B326" s="8"/>
      <c r="C326" s="9" t="s">
        <v>44</v>
      </c>
      <c r="D326" s="10"/>
      <c r="E326" s="20"/>
      <c r="F326" s="20"/>
      <c r="G326" s="20"/>
      <c r="H326" s="20"/>
      <c r="I326" s="20"/>
    </row>
    <row r="327" spans="1:9" ht="19.5" customHeight="1">
      <c r="A327" s="11"/>
      <c r="B327" s="8"/>
      <c r="C327" s="9"/>
      <c r="D327" s="10" t="s">
        <v>156</v>
      </c>
      <c r="E327" s="20">
        <v>12000</v>
      </c>
      <c r="F327" s="20"/>
      <c r="G327" s="20">
        <v>11893</v>
      </c>
      <c r="H327" s="20">
        <f>E327+F327-G327</f>
        <v>107</v>
      </c>
      <c r="I327" s="20"/>
    </row>
    <row r="328" spans="1:9" ht="19.5" customHeight="1">
      <c r="A328" s="54" t="s">
        <v>46</v>
      </c>
      <c r="B328" s="55"/>
      <c r="C328" s="55"/>
      <c r="D328" s="56"/>
      <c r="E328" s="22">
        <f>SUM(E327:E327)</f>
        <v>12000</v>
      </c>
      <c r="F328" s="22">
        <f>SUM(F327:F327)</f>
        <v>0</v>
      </c>
      <c r="G328" s="22">
        <f>SUM(G327:G327)</f>
        <v>11893</v>
      </c>
      <c r="H328" s="22">
        <f>SUM(H327:H327)</f>
        <v>107</v>
      </c>
      <c r="I328" s="22"/>
    </row>
    <row r="329" spans="1:9" ht="19.5" customHeight="1">
      <c r="A329" s="11"/>
      <c r="B329" s="8"/>
      <c r="C329" s="13" t="s">
        <v>49</v>
      </c>
      <c r="D329" s="10"/>
      <c r="E329" s="19"/>
      <c r="F329" s="19"/>
      <c r="G329" s="19"/>
      <c r="H329" s="19"/>
      <c r="I329" s="19"/>
    </row>
    <row r="330" spans="1:9" ht="19.5" customHeight="1">
      <c r="A330" s="11"/>
      <c r="B330" s="8"/>
      <c r="C330" s="9" t="s">
        <v>111</v>
      </c>
      <c r="D330" s="10"/>
      <c r="E330" s="20">
        <v>30000</v>
      </c>
      <c r="F330" s="20"/>
      <c r="G330" s="20">
        <v>13403</v>
      </c>
      <c r="H330" s="20">
        <f>E330+F330-G330</f>
        <v>16597</v>
      </c>
      <c r="I330" s="20"/>
    </row>
    <row r="331" spans="1:9" ht="19.5" customHeight="1">
      <c r="A331" s="54" t="s">
        <v>62</v>
      </c>
      <c r="B331" s="55"/>
      <c r="C331" s="55"/>
      <c r="D331" s="56"/>
      <c r="E331" s="22">
        <f>SUM(E330:E330)</f>
        <v>30000</v>
      </c>
      <c r="F331" s="22">
        <f>SUM(F330:F330)</f>
        <v>0</v>
      </c>
      <c r="G331" s="22">
        <f>SUM(G330:G330)</f>
        <v>13403</v>
      </c>
      <c r="H331" s="22">
        <f>SUM(H330:H330)</f>
        <v>16597</v>
      </c>
      <c r="I331" s="22"/>
    </row>
    <row r="332" spans="1:9" ht="19.5" customHeight="1" thickBot="1">
      <c r="A332" s="57" t="s">
        <v>14</v>
      </c>
      <c r="B332" s="58"/>
      <c r="C332" s="58"/>
      <c r="D332" s="59"/>
      <c r="E332" s="43">
        <f>#VALUE!</f>
        <v>29735200</v>
      </c>
      <c r="F332" s="43">
        <f>#VALUE!</f>
        <v>0</v>
      </c>
      <c r="G332" s="43">
        <f>#VALUE!</f>
        <v>11856768.540000001</v>
      </c>
      <c r="H332" s="43">
        <f>#VALUE!</f>
        <v>17878431.46</v>
      </c>
      <c r="I332" s="43"/>
    </row>
    <row r="333" ht="19.5" customHeight="1" thickTop="1"/>
    <row r="338" spans="7:9" ht="19.5" customHeight="1">
      <c r="G338" s="1" t="s">
        <v>4</v>
      </c>
      <c r="I338" s="33">
        <f>G17</f>
        <v>4120320</v>
      </c>
    </row>
    <row r="339" spans="7:9" ht="19.5" customHeight="1">
      <c r="G339" s="1" t="s">
        <v>113</v>
      </c>
      <c r="I339" s="33">
        <f>G27</f>
        <v>1112760</v>
      </c>
    </row>
    <row r="340" spans="7:9" ht="19.5" customHeight="1">
      <c r="G340" s="1" t="s">
        <v>114</v>
      </c>
      <c r="I340" s="33">
        <f>G38+G103+G151+G208</f>
        <v>3476186</v>
      </c>
    </row>
    <row r="341" spans="7:9" ht="19.5" customHeight="1">
      <c r="G341" s="1" t="s">
        <v>36</v>
      </c>
      <c r="I341" s="33">
        <f>G45+G110+G155+G214</f>
        <v>117430</v>
      </c>
    </row>
    <row r="342" spans="7:9" ht="19.5" customHeight="1">
      <c r="G342" s="1" t="s">
        <v>41</v>
      </c>
      <c r="I342" s="33">
        <f>G69+G122+G134+G162+G184+G220+G245+G260+G286+G298+G304+G317+G328</f>
        <v>1372685.76</v>
      </c>
    </row>
    <row r="343" spans="7:9" ht="19.5" customHeight="1">
      <c r="G343" s="1" t="s">
        <v>49</v>
      </c>
      <c r="I343" s="33">
        <f>G76+G127+G165+G187+G233+G331</f>
        <v>481182.4</v>
      </c>
    </row>
    <row r="344" spans="7:9" ht="19.5" customHeight="1">
      <c r="G344" s="1" t="s">
        <v>115</v>
      </c>
      <c r="I344" s="33">
        <f>G83</f>
        <v>114004.38</v>
      </c>
    </row>
    <row r="345" spans="7:9" ht="19.5" customHeight="1">
      <c r="G345" s="1" t="s">
        <v>65</v>
      </c>
      <c r="I345" s="33">
        <f>G240</f>
        <v>31200</v>
      </c>
    </row>
    <row r="346" spans="7:9" ht="19.5" customHeight="1">
      <c r="G346" s="1" t="s">
        <v>98</v>
      </c>
      <c r="I346" s="33">
        <f>G266</f>
        <v>0</v>
      </c>
    </row>
    <row r="347" spans="7:9" ht="19.5" customHeight="1">
      <c r="G347" s="1" t="s">
        <v>71</v>
      </c>
      <c r="I347" s="33">
        <f>G95+G175+G249+G290+G321</f>
        <v>1031000</v>
      </c>
    </row>
    <row r="348" spans="7:9" ht="19.5" customHeight="1">
      <c r="G348" s="1" t="s">
        <v>68</v>
      </c>
      <c r="I348" s="33">
        <f>G91</f>
        <v>0</v>
      </c>
    </row>
    <row r="349" ht="19.5" customHeight="1" thickBot="1">
      <c r="I349" s="34">
        <f>SUM(I338:I348)</f>
        <v>11856768.540000001</v>
      </c>
    </row>
    <row r="350" ht="19.5" customHeight="1" thickTop="1"/>
    <row r="351" spans="8:9" ht="19.5" customHeight="1">
      <c r="H351" s="1" t="s">
        <v>11</v>
      </c>
      <c r="I351" s="33">
        <f>E332-I349</f>
        <v>17878431.46</v>
      </c>
    </row>
  </sheetData>
  <sheetProtection/>
  <mergeCells count="98">
    <mergeCell ref="A30:D31"/>
    <mergeCell ref="H30:H31"/>
    <mergeCell ref="I30:I31"/>
    <mergeCell ref="A1:I1"/>
    <mergeCell ref="A2:I2"/>
    <mergeCell ref="A3:I3"/>
    <mergeCell ref="A4:D5"/>
    <mergeCell ref="H4:H5"/>
    <mergeCell ref="I4:I5"/>
    <mergeCell ref="A6:D6"/>
    <mergeCell ref="A17:D17"/>
    <mergeCell ref="A18:D18"/>
    <mergeCell ref="A27:D27"/>
    <mergeCell ref="A29:I29"/>
    <mergeCell ref="A38:D38"/>
    <mergeCell ref="A45:D45"/>
    <mergeCell ref="A57:I57"/>
    <mergeCell ref="A58:D59"/>
    <mergeCell ref="H58:H59"/>
    <mergeCell ref="I58:I59"/>
    <mergeCell ref="A114:D115"/>
    <mergeCell ref="H114:H115"/>
    <mergeCell ref="I114:I115"/>
    <mergeCell ref="A69:D69"/>
    <mergeCell ref="A76:D76"/>
    <mergeCell ref="A83:D83"/>
    <mergeCell ref="A85:I85"/>
    <mergeCell ref="A86:D87"/>
    <mergeCell ref="H86:H87"/>
    <mergeCell ref="I86:I87"/>
    <mergeCell ref="A91:D91"/>
    <mergeCell ref="A95:D95"/>
    <mergeCell ref="A103:D103"/>
    <mergeCell ref="A110:D110"/>
    <mergeCell ref="A113:I113"/>
    <mergeCell ref="A169:I169"/>
    <mergeCell ref="A122:D122"/>
    <mergeCell ref="A127:D127"/>
    <mergeCell ref="A128:D128"/>
    <mergeCell ref="A134:D134"/>
    <mergeCell ref="A141:I141"/>
    <mergeCell ref="A142:D143"/>
    <mergeCell ref="H142:H143"/>
    <mergeCell ref="I142:I143"/>
    <mergeCell ref="A144:D144"/>
    <mergeCell ref="A151:D151"/>
    <mergeCell ref="A155:D155"/>
    <mergeCell ref="A162:D162"/>
    <mergeCell ref="A165:D165"/>
    <mergeCell ref="A200:D200"/>
    <mergeCell ref="A170:D171"/>
    <mergeCell ref="H170:H171"/>
    <mergeCell ref="I170:I171"/>
    <mergeCell ref="A175:D175"/>
    <mergeCell ref="A176:D176"/>
    <mergeCell ref="A184:D184"/>
    <mergeCell ref="A187:D187"/>
    <mergeCell ref="A197:I197"/>
    <mergeCell ref="A198:D199"/>
    <mergeCell ref="H198:H199"/>
    <mergeCell ref="I198:I199"/>
    <mergeCell ref="A254:D255"/>
    <mergeCell ref="H254:H255"/>
    <mergeCell ref="I254:I255"/>
    <mergeCell ref="A208:D208"/>
    <mergeCell ref="A214:D214"/>
    <mergeCell ref="A220:D220"/>
    <mergeCell ref="A225:I225"/>
    <mergeCell ref="A226:D227"/>
    <mergeCell ref="H226:H227"/>
    <mergeCell ref="I226:I227"/>
    <mergeCell ref="A233:D233"/>
    <mergeCell ref="A240:D240"/>
    <mergeCell ref="A245:D245"/>
    <mergeCell ref="A249:D249"/>
    <mergeCell ref="A253:I253"/>
    <mergeCell ref="A260:D260"/>
    <mergeCell ref="A266:D266"/>
    <mergeCell ref="A267:D267"/>
    <mergeCell ref="A281:I281"/>
    <mergeCell ref="A282:D283"/>
    <mergeCell ref="H282:H283"/>
    <mergeCell ref="I282:I283"/>
    <mergeCell ref="I310:I311"/>
    <mergeCell ref="A317:D317"/>
    <mergeCell ref="A321:D321"/>
    <mergeCell ref="A322:D322"/>
    <mergeCell ref="A286:D286"/>
    <mergeCell ref="A290:D290"/>
    <mergeCell ref="A291:D291"/>
    <mergeCell ref="A298:D298"/>
    <mergeCell ref="A304:D304"/>
    <mergeCell ref="A309:I309"/>
    <mergeCell ref="A328:D328"/>
    <mergeCell ref="A331:D331"/>
    <mergeCell ref="A332:D332"/>
    <mergeCell ref="A310:D311"/>
    <mergeCell ref="H310:H311"/>
  </mergeCells>
  <printOptions/>
  <pageMargins left="0.3937007874015748" right="0.1968503937007874" top="0.4724409448818898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1"/>
  <sheetViews>
    <sheetView zoomScalePageLayoutView="0" workbookViewId="0" topLeftCell="A1">
      <selection activeCell="J10" sqref="J10"/>
    </sheetView>
  </sheetViews>
  <sheetFormatPr defaultColWidth="9.140625" defaultRowHeight="19.5" customHeight="1"/>
  <cols>
    <col min="1" max="2" width="2.28125" style="1" customWidth="1"/>
    <col min="3" max="3" width="2.28125" style="2" customWidth="1"/>
    <col min="4" max="4" width="62.8515625" style="1" customWidth="1"/>
    <col min="5" max="5" width="11.7109375" style="1" bestFit="1" customWidth="1"/>
    <col min="6" max="8" width="11.7109375" style="1" customWidth="1"/>
    <col min="9" max="9" width="14.140625" style="1" customWidth="1"/>
    <col min="10" max="16384" width="9.00390625" style="1" customWidth="1"/>
  </cols>
  <sheetData>
    <row r="1" spans="1:9" ht="19.5" customHeight="1">
      <c r="A1" s="73" t="s">
        <v>123</v>
      </c>
      <c r="B1" s="73"/>
      <c r="C1" s="73"/>
      <c r="D1" s="73"/>
      <c r="E1" s="73"/>
      <c r="F1" s="73"/>
      <c r="G1" s="73"/>
      <c r="H1" s="73"/>
      <c r="I1" s="73"/>
    </row>
    <row r="2" spans="1:9" ht="19.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9.5" customHeight="1">
      <c r="A3" s="74" t="s">
        <v>163</v>
      </c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64" t="s">
        <v>1</v>
      </c>
      <c r="B4" s="65"/>
      <c r="C4" s="65"/>
      <c r="D4" s="66"/>
      <c r="E4" s="3" t="s">
        <v>5</v>
      </c>
      <c r="F4" s="4" t="s">
        <v>7</v>
      </c>
      <c r="G4" s="3" t="s">
        <v>9</v>
      </c>
      <c r="H4" s="70" t="s">
        <v>11</v>
      </c>
      <c r="I4" s="70" t="s">
        <v>12</v>
      </c>
    </row>
    <row r="5" spans="1:9" ht="19.5" customHeight="1">
      <c r="A5" s="67"/>
      <c r="B5" s="68"/>
      <c r="C5" s="68"/>
      <c r="D5" s="69"/>
      <c r="E5" s="5" t="s">
        <v>6</v>
      </c>
      <c r="F5" s="6" t="s">
        <v>8</v>
      </c>
      <c r="G5" s="5" t="s">
        <v>10</v>
      </c>
      <c r="H5" s="71"/>
      <c r="I5" s="71"/>
    </row>
    <row r="6" spans="1:9" ht="19.5" customHeight="1">
      <c r="A6" s="60" t="s">
        <v>2</v>
      </c>
      <c r="B6" s="61"/>
      <c r="C6" s="61"/>
      <c r="D6" s="62"/>
      <c r="E6" s="18"/>
      <c r="F6" s="18"/>
      <c r="G6" s="18"/>
      <c r="H6" s="18"/>
      <c r="I6" s="18"/>
    </row>
    <row r="7" spans="1:9" ht="19.5" customHeight="1">
      <c r="A7" s="7" t="s">
        <v>3</v>
      </c>
      <c r="B7" s="8"/>
      <c r="C7" s="9"/>
      <c r="D7" s="10"/>
      <c r="E7" s="19"/>
      <c r="F7" s="19"/>
      <c r="G7" s="19"/>
      <c r="H7" s="19"/>
      <c r="I7" s="19"/>
    </row>
    <row r="8" spans="1:9" ht="19.5" customHeight="1">
      <c r="A8" s="11"/>
      <c r="B8" s="12" t="s">
        <v>4</v>
      </c>
      <c r="C8" s="9"/>
      <c r="D8" s="10"/>
      <c r="E8" s="19"/>
      <c r="F8" s="19"/>
      <c r="G8" s="19"/>
      <c r="H8" s="19"/>
      <c r="I8" s="19"/>
    </row>
    <row r="9" spans="1:9" ht="19.5" customHeight="1">
      <c r="A9" s="11"/>
      <c r="B9" s="8"/>
      <c r="C9" s="13" t="s">
        <v>4</v>
      </c>
      <c r="D9" s="10"/>
      <c r="E9" s="19"/>
      <c r="F9" s="19"/>
      <c r="G9" s="19"/>
      <c r="H9" s="19"/>
      <c r="I9" s="19"/>
    </row>
    <row r="10" spans="1:9" ht="19.5" customHeight="1">
      <c r="A10" s="11"/>
      <c r="B10" s="8"/>
      <c r="C10" s="9" t="s">
        <v>13</v>
      </c>
      <c r="D10" s="10"/>
      <c r="E10" s="20">
        <v>98000</v>
      </c>
      <c r="F10" s="20"/>
      <c r="G10" s="20">
        <v>72803</v>
      </c>
      <c r="H10" s="20">
        <f>E10+F10-G10</f>
        <v>25197</v>
      </c>
      <c r="I10" s="20"/>
    </row>
    <row r="11" spans="1:9" ht="19.5" customHeight="1">
      <c r="A11" s="11"/>
      <c r="B11" s="8"/>
      <c r="C11" s="9" t="s">
        <v>124</v>
      </c>
      <c r="D11" s="10"/>
      <c r="E11" s="20">
        <v>6903600</v>
      </c>
      <c r="F11" s="20"/>
      <c r="G11" s="20">
        <v>5041700</v>
      </c>
      <c r="H11" s="20">
        <f aca="true" t="shared" si="0" ref="H11:H16">E11+F11-G11</f>
        <v>1861900</v>
      </c>
      <c r="I11" s="20"/>
    </row>
    <row r="12" spans="1:9" ht="19.5" customHeight="1">
      <c r="A12" s="11"/>
      <c r="B12" s="8"/>
      <c r="C12" s="9" t="s">
        <v>125</v>
      </c>
      <c r="D12" s="10"/>
      <c r="E12" s="20">
        <v>768000</v>
      </c>
      <c r="F12" s="20"/>
      <c r="G12" s="20">
        <v>576000</v>
      </c>
      <c r="H12" s="20">
        <f t="shared" si="0"/>
        <v>192000</v>
      </c>
      <c r="I12" s="20"/>
    </row>
    <row r="13" spans="1:9" ht="19.5" customHeight="1">
      <c r="A13" s="11"/>
      <c r="B13" s="8"/>
      <c r="C13" s="9" t="s">
        <v>20</v>
      </c>
      <c r="D13" s="10"/>
      <c r="E13" s="20">
        <v>126000</v>
      </c>
      <c r="F13" s="20"/>
      <c r="G13" s="20">
        <v>94500</v>
      </c>
      <c r="H13" s="20">
        <f t="shared" si="0"/>
        <v>31500</v>
      </c>
      <c r="I13" s="20"/>
    </row>
    <row r="14" spans="1:9" ht="19.5" customHeight="1">
      <c r="A14" s="11"/>
      <c r="B14" s="8"/>
      <c r="C14" s="9" t="s">
        <v>21</v>
      </c>
      <c r="D14" s="10"/>
      <c r="E14" s="20">
        <v>200000</v>
      </c>
      <c r="F14" s="20"/>
      <c r="G14" s="20">
        <v>58083</v>
      </c>
      <c r="H14" s="20">
        <f t="shared" si="0"/>
        <v>141917</v>
      </c>
      <c r="I14" s="20"/>
    </row>
    <row r="15" spans="1:9" ht="19.5" customHeight="1">
      <c r="A15" s="11"/>
      <c r="B15" s="8"/>
      <c r="C15" s="9" t="s">
        <v>22</v>
      </c>
      <c r="D15" s="10"/>
      <c r="E15" s="20">
        <v>250840</v>
      </c>
      <c r="F15" s="20"/>
      <c r="G15" s="20">
        <v>100000</v>
      </c>
      <c r="H15" s="20">
        <f t="shared" si="0"/>
        <v>150840</v>
      </c>
      <c r="I15" s="20"/>
    </row>
    <row r="16" spans="1:9" ht="19.5" customHeight="1">
      <c r="A16" s="14"/>
      <c r="B16" s="15"/>
      <c r="C16" s="16" t="s">
        <v>23</v>
      </c>
      <c r="D16" s="17"/>
      <c r="E16" s="21">
        <v>158690</v>
      </c>
      <c r="F16" s="21"/>
      <c r="G16" s="21">
        <v>158690</v>
      </c>
      <c r="H16" s="20">
        <f t="shared" si="0"/>
        <v>0</v>
      </c>
      <c r="I16" s="21"/>
    </row>
    <row r="17" spans="1:9" ht="19.5" customHeight="1">
      <c r="A17" s="54" t="s">
        <v>14</v>
      </c>
      <c r="B17" s="55"/>
      <c r="C17" s="55"/>
      <c r="D17" s="56"/>
      <c r="E17" s="22">
        <f>SUM(E10:E16)</f>
        <v>8505130</v>
      </c>
      <c r="F17" s="22">
        <f>SUM(F10:F16)</f>
        <v>0</v>
      </c>
      <c r="G17" s="22">
        <f>SUM(G10:G16)</f>
        <v>6101776</v>
      </c>
      <c r="H17" s="22">
        <f>SUM(H10:H16)</f>
        <v>2403354</v>
      </c>
      <c r="I17" s="22"/>
    </row>
    <row r="18" spans="1:9" ht="19.5" customHeight="1">
      <c r="A18" s="60" t="s">
        <v>75</v>
      </c>
      <c r="B18" s="61"/>
      <c r="C18" s="61"/>
      <c r="D18" s="62"/>
      <c r="E18" s="23"/>
      <c r="F18" s="23"/>
      <c r="G18" s="23"/>
      <c r="H18" s="23"/>
      <c r="I18" s="23"/>
    </row>
    <row r="19" spans="1:9" ht="19.5" customHeight="1">
      <c r="A19" s="7" t="s">
        <v>15</v>
      </c>
      <c r="B19" s="8"/>
      <c r="C19" s="9"/>
      <c r="D19" s="10"/>
      <c r="E19" s="20"/>
      <c r="F19" s="20"/>
      <c r="G19" s="20"/>
      <c r="H19" s="20"/>
      <c r="I19" s="20"/>
    </row>
    <row r="20" spans="1:9" ht="19.5" customHeight="1">
      <c r="A20" s="11"/>
      <c r="B20" s="12" t="s">
        <v>16</v>
      </c>
      <c r="C20" s="9"/>
      <c r="D20" s="10"/>
      <c r="E20" s="20"/>
      <c r="F20" s="20"/>
      <c r="G20" s="20"/>
      <c r="H20" s="20"/>
      <c r="I20" s="20"/>
    </row>
    <row r="21" spans="1:9" ht="19.5" customHeight="1">
      <c r="A21" s="11"/>
      <c r="B21" s="8"/>
      <c r="C21" s="13" t="s">
        <v>17</v>
      </c>
      <c r="D21" s="10"/>
      <c r="E21" s="20"/>
      <c r="F21" s="20"/>
      <c r="G21" s="20"/>
      <c r="H21" s="20"/>
      <c r="I21" s="20"/>
    </row>
    <row r="22" spans="1:9" ht="19.5" customHeight="1">
      <c r="A22" s="11"/>
      <c r="B22" s="8"/>
      <c r="C22" s="9" t="s">
        <v>18</v>
      </c>
      <c r="D22" s="10"/>
      <c r="E22" s="20">
        <v>514080</v>
      </c>
      <c r="F22" s="20"/>
      <c r="G22" s="20">
        <v>385560</v>
      </c>
      <c r="H22" s="20">
        <f>E22+F22-G22</f>
        <v>128520</v>
      </c>
      <c r="I22" s="20"/>
    </row>
    <row r="23" spans="1:9" ht="19.5" customHeight="1">
      <c r="A23" s="11"/>
      <c r="B23" s="8"/>
      <c r="C23" s="9" t="s">
        <v>27</v>
      </c>
      <c r="D23" s="10"/>
      <c r="E23" s="20">
        <v>42120</v>
      </c>
      <c r="F23" s="20"/>
      <c r="G23" s="20">
        <v>31590</v>
      </c>
      <c r="H23" s="20">
        <f>E23+F23-G23</f>
        <v>10530</v>
      </c>
      <c r="I23" s="20"/>
    </row>
    <row r="24" spans="1:9" ht="19.5" customHeight="1">
      <c r="A24" s="11"/>
      <c r="B24" s="8"/>
      <c r="C24" s="9" t="s">
        <v>28</v>
      </c>
      <c r="D24" s="10"/>
      <c r="E24" s="20">
        <v>42120</v>
      </c>
      <c r="F24" s="20"/>
      <c r="G24" s="20">
        <v>31590</v>
      </c>
      <c r="H24" s="20">
        <f>E24+F24-G24</f>
        <v>10530</v>
      </c>
      <c r="I24" s="20"/>
    </row>
    <row r="25" spans="1:9" ht="19.5" customHeight="1">
      <c r="A25" s="11"/>
      <c r="B25" s="8"/>
      <c r="C25" s="9" t="s">
        <v>29</v>
      </c>
      <c r="D25" s="10"/>
      <c r="E25" s="20">
        <v>86400</v>
      </c>
      <c r="F25" s="20"/>
      <c r="G25" s="20">
        <v>64800</v>
      </c>
      <c r="H25" s="20">
        <f>E25+F25-G25</f>
        <v>21600</v>
      </c>
      <c r="I25" s="20"/>
    </row>
    <row r="26" spans="1:9" ht="19.5" customHeight="1">
      <c r="A26" s="14"/>
      <c r="B26" s="15"/>
      <c r="C26" s="16" t="s">
        <v>30</v>
      </c>
      <c r="D26" s="17"/>
      <c r="E26" s="21">
        <v>1540800</v>
      </c>
      <c r="F26" s="21"/>
      <c r="G26" s="21">
        <v>1155600</v>
      </c>
      <c r="H26" s="20">
        <f>E26+F26-G26</f>
        <v>385200</v>
      </c>
      <c r="I26" s="21"/>
    </row>
    <row r="27" spans="1:9" ht="19.5" customHeight="1">
      <c r="A27" s="54" t="s">
        <v>19</v>
      </c>
      <c r="B27" s="55"/>
      <c r="C27" s="55"/>
      <c r="D27" s="56"/>
      <c r="E27" s="22">
        <f>SUM(E22:E26)</f>
        <v>2225520</v>
      </c>
      <c r="F27" s="22">
        <f>SUM(F22:F26)</f>
        <v>0</v>
      </c>
      <c r="G27" s="22">
        <f>SUM(G22:G26)</f>
        <v>1669140</v>
      </c>
      <c r="H27" s="22">
        <f>SUM(H22:H26)</f>
        <v>556380</v>
      </c>
      <c r="I27" s="22"/>
    </row>
    <row r="28" spans="1:9" ht="19.5" customHeight="1">
      <c r="A28" s="46"/>
      <c r="B28" s="46"/>
      <c r="C28" s="46"/>
      <c r="D28" s="46"/>
      <c r="E28" s="30"/>
      <c r="F28" s="30"/>
      <c r="G28" s="30"/>
      <c r="H28" s="30"/>
      <c r="I28" s="30"/>
    </row>
    <row r="29" spans="1:9" ht="19.5" customHeight="1">
      <c r="A29" s="72" t="s">
        <v>24</v>
      </c>
      <c r="B29" s="72"/>
      <c r="C29" s="72"/>
      <c r="D29" s="72"/>
      <c r="E29" s="72"/>
      <c r="F29" s="72"/>
      <c r="G29" s="72"/>
      <c r="H29" s="72"/>
      <c r="I29" s="72"/>
    </row>
    <row r="30" spans="1:9" ht="19.5" customHeight="1">
      <c r="A30" s="64" t="s">
        <v>1</v>
      </c>
      <c r="B30" s="65"/>
      <c r="C30" s="65"/>
      <c r="D30" s="66"/>
      <c r="E30" s="3" t="s">
        <v>5</v>
      </c>
      <c r="F30" s="4" t="s">
        <v>7</v>
      </c>
      <c r="G30" s="3" t="s">
        <v>9</v>
      </c>
      <c r="H30" s="70" t="s">
        <v>11</v>
      </c>
      <c r="I30" s="70" t="s">
        <v>12</v>
      </c>
    </row>
    <row r="31" spans="1:9" ht="19.5" customHeight="1">
      <c r="A31" s="67"/>
      <c r="B31" s="68"/>
      <c r="C31" s="68"/>
      <c r="D31" s="69"/>
      <c r="E31" s="5" t="s">
        <v>6</v>
      </c>
      <c r="F31" s="6" t="s">
        <v>8</v>
      </c>
      <c r="G31" s="5" t="s">
        <v>10</v>
      </c>
      <c r="H31" s="71"/>
      <c r="I31" s="71"/>
    </row>
    <row r="32" spans="1:9" ht="19.5" customHeight="1">
      <c r="A32" s="11"/>
      <c r="B32" s="8"/>
      <c r="C32" s="13" t="s">
        <v>25</v>
      </c>
      <c r="D32" s="10"/>
      <c r="E32" s="20"/>
      <c r="F32" s="20"/>
      <c r="G32" s="20"/>
      <c r="H32" s="20"/>
      <c r="I32" s="20"/>
    </row>
    <row r="33" spans="1:9" ht="19.5" customHeight="1">
      <c r="A33" s="11"/>
      <c r="B33" s="8"/>
      <c r="C33" s="9" t="s">
        <v>31</v>
      </c>
      <c r="D33" s="10"/>
      <c r="E33" s="20">
        <v>2425200</v>
      </c>
      <c r="F33" s="20"/>
      <c r="G33" s="20">
        <v>1598110</v>
      </c>
      <c r="H33" s="20">
        <f>E33+F33-G33</f>
        <v>827090</v>
      </c>
      <c r="I33" s="20"/>
    </row>
    <row r="34" spans="1:9" ht="19.5" customHeight="1">
      <c r="A34" s="11"/>
      <c r="B34" s="8"/>
      <c r="C34" s="9" t="s">
        <v>32</v>
      </c>
      <c r="D34" s="10"/>
      <c r="E34" s="20">
        <v>84000</v>
      </c>
      <c r="F34" s="20"/>
      <c r="G34" s="20">
        <v>63000</v>
      </c>
      <c r="H34" s="20">
        <f>E34+F34-G34</f>
        <v>21000</v>
      </c>
      <c r="I34" s="20"/>
    </row>
    <row r="35" spans="1:9" ht="19.5" customHeight="1">
      <c r="A35" s="11"/>
      <c r="B35" s="8"/>
      <c r="C35" s="9" t="s">
        <v>33</v>
      </c>
      <c r="D35" s="10"/>
      <c r="E35" s="20">
        <v>126000</v>
      </c>
      <c r="F35" s="20"/>
      <c r="G35" s="20">
        <v>93370</v>
      </c>
      <c r="H35" s="20">
        <f>E35+F35-G35</f>
        <v>32630</v>
      </c>
      <c r="I35" s="20"/>
    </row>
    <row r="36" spans="1:9" ht="19.5" customHeight="1">
      <c r="A36" s="11"/>
      <c r="B36" s="8"/>
      <c r="C36" s="9" t="s">
        <v>34</v>
      </c>
      <c r="D36" s="10"/>
      <c r="E36" s="20">
        <v>1074000</v>
      </c>
      <c r="F36" s="20"/>
      <c r="G36" s="20">
        <v>801249</v>
      </c>
      <c r="H36" s="20">
        <f>E36+F36-G36</f>
        <v>272751</v>
      </c>
      <c r="I36" s="20"/>
    </row>
    <row r="37" spans="1:9" ht="19.5" customHeight="1">
      <c r="A37" s="14"/>
      <c r="B37" s="15"/>
      <c r="C37" s="16" t="s">
        <v>35</v>
      </c>
      <c r="D37" s="17"/>
      <c r="E37" s="21">
        <v>93600</v>
      </c>
      <c r="F37" s="21"/>
      <c r="G37" s="21">
        <v>67557</v>
      </c>
      <c r="H37" s="20">
        <f>E37+F37-G37</f>
        <v>26043</v>
      </c>
      <c r="I37" s="21"/>
    </row>
    <row r="38" spans="1:9" ht="19.5" customHeight="1">
      <c r="A38" s="54" t="s">
        <v>26</v>
      </c>
      <c r="B38" s="55"/>
      <c r="C38" s="55"/>
      <c r="D38" s="56"/>
      <c r="E38" s="22">
        <f>SUM(E33:E37)</f>
        <v>3802800</v>
      </c>
      <c r="F38" s="22">
        <f>SUM(F33:F37)</f>
        <v>0</v>
      </c>
      <c r="G38" s="22">
        <f>SUM(G33:G37)</f>
        <v>2623286</v>
      </c>
      <c r="H38" s="22">
        <f>SUM(H33:H37)</f>
        <v>1179514</v>
      </c>
      <c r="I38" s="22"/>
    </row>
    <row r="39" spans="1:9" ht="19.5" customHeight="1">
      <c r="A39" s="11"/>
      <c r="B39" s="12" t="s">
        <v>83</v>
      </c>
      <c r="C39" s="9"/>
      <c r="D39" s="10"/>
      <c r="E39" s="19"/>
      <c r="F39" s="19"/>
      <c r="G39" s="19"/>
      <c r="H39" s="19"/>
      <c r="I39" s="19"/>
    </row>
    <row r="40" spans="1:9" ht="19.5" customHeight="1">
      <c r="A40" s="11"/>
      <c r="B40" s="8"/>
      <c r="C40" s="13" t="s">
        <v>36</v>
      </c>
      <c r="D40" s="10"/>
      <c r="E40" s="19"/>
      <c r="F40" s="19"/>
      <c r="G40" s="19"/>
      <c r="H40" s="19"/>
      <c r="I40" s="19"/>
    </row>
    <row r="41" spans="1:9" ht="19.5" customHeight="1">
      <c r="A41" s="11"/>
      <c r="B41" s="8"/>
      <c r="C41" s="9" t="s">
        <v>37</v>
      </c>
      <c r="D41" s="10"/>
      <c r="E41" s="20">
        <v>200000</v>
      </c>
      <c r="F41" s="44">
        <v>-30000</v>
      </c>
      <c r="G41" s="20">
        <v>0</v>
      </c>
      <c r="H41" s="20">
        <f>E41+F41-G41</f>
        <v>170000</v>
      </c>
      <c r="I41" s="20" t="s">
        <v>158</v>
      </c>
    </row>
    <row r="42" spans="1:9" ht="19.5" customHeight="1">
      <c r="A42" s="11"/>
      <c r="B42" s="8"/>
      <c r="C42" s="9" t="s">
        <v>38</v>
      </c>
      <c r="D42" s="10"/>
      <c r="E42" s="20">
        <v>10000</v>
      </c>
      <c r="F42" s="20"/>
      <c r="G42" s="20">
        <v>0</v>
      </c>
      <c r="H42" s="20">
        <f>E42+F42-G42</f>
        <v>10000</v>
      </c>
      <c r="I42" s="20"/>
    </row>
    <row r="43" spans="1:9" ht="19.5" customHeight="1">
      <c r="A43" s="11"/>
      <c r="B43" s="8"/>
      <c r="C43" s="9" t="s">
        <v>39</v>
      </c>
      <c r="D43" s="10"/>
      <c r="E43" s="20">
        <v>138000</v>
      </c>
      <c r="F43" s="20"/>
      <c r="G43" s="20">
        <v>51500</v>
      </c>
      <c r="H43" s="20">
        <f>E43+F43-G43</f>
        <v>86500</v>
      </c>
      <c r="I43" s="20"/>
    </row>
    <row r="44" spans="1:9" ht="19.5" customHeight="1">
      <c r="A44" s="11"/>
      <c r="B44" s="8"/>
      <c r="C44" s="9" t="s">
        <v>40</v>
      </c>
      <c r="D44" s="10"/>
      <c r="E44" s="20">
        <v>40000</v>
      </c>
      <c r="F44" s="20"/>
      <c r="G44" s="20">
        <v>12630</v>
      </c>
      <c r="H44" s="20">
        <f>E44+F44-G44</f>
        <v>27370</v>
      </c>
      <c r="I44" s="20"/>
    </row>
    <row r="45" spans="1:9" ht="19.5" customHeight="1">
      <c r="A45" s="54" t="s">
        <v>45</v>
      </c>
      <c r="B45" s="55"/>
      <c r="C45" s="55"/>
      <c r="D45" s="56"/>
      <c r="E45" s="22">
        <f>SUM(E41:E44)</f>
        <v>388000</v>
      </c>
      <c r="F45" s="22">
        <f>SUM(F41:F44)</f>
        <v>-30000</v>
      </c>
      <c r="G45" s="22">
        <f>SUM(G41:G44)</f>
        <v>64130</v>
      </c>
      <c r="H45" s="22">
        <f>SUM(H41:H44)</f>
        <v>293870</v>
      </c>
      <c r="I45" s="22"/>
    </row>
    <row r="46" spans="1:9" ht="19.5" customHeight="1">
      <c r="A46" s="11"/>
      <c r="B46" s="8"/>
      <c r="C46" s="13" t="s">
        <v>41</v>
      </c>
      <c r="D46" s="10"/>
      <c r="E46" s="20"/>
      <c r="F46" s="20"/>
      <c r="G46" s="20"/>
      <c r="H46" s="20"/>
      <c r="I46" s="20"/>
    </row>
    <row r="47" spans="1:9" ht="19.5" customHeight="1">
      <c r="A47" s="11"/>
      <c r="B47" s="8"/>
      <c r="C47" s="9" t="s">
        <v>42</v>
      </c>
      <c r="D47" s="10"/>
      <c r="E47" s="20">
        <v>320000</v>
      </c>
      <c r="F47" s="20"/>
      <c r="G47" s="20">
        <v>195506.86</v>
      </c>
      <c r="H47" s="20">
        <f>E47+F47-G47</f>
        <v>124493.14000000001</v>
      </c>
      <c r="I47" s="20"/>
    </row>
    <row r="48" spans="1:9" ht="19.5" customHeight="1">
      <c r="A48" s="11"/>
      <c r="B48" s="8"/>
      <c r="C48" s="9" t="s">
        <v>43</v>
      </c>
      <c r="D48" s="10"/>
      <c r="E48" s="20">
        <v>185000</v>
      </c>
      <c r="F48" s="20"/>
      <c r="G48" s="20">
        <v>0</v>
      </c>
      <c r="H48" s="20">
        <f aca="true" t="shared" si="1" ref="H48:H53">E48+F48-G48</f>
        <v>185000</v>
      </c>
      <c r="I48" s="20"/>
    </row>
    <row r="49" spans="1:9" ht="19.5" customHeight="1">
      <c r="A49" s="11"/>
      <c r="B49" s="8"/>
      <c r="C49" s="9" t="s">
        <v>44</v>
      </c>
      <c r="D49" s="10"/>
      <c r="E49" s="20"/>
      <c r="F49" s="20"/>
      <c r="G49" s="20"/>
      <c r="H49" s="20"/>
      <c r="I49" s="20"/>
    </row>
    <row r="50" spans="1:9" ht="19.5" customHeight="1">
      <c r="A50" s="11"/>
      <c r="B50" s="8"/>
      <c r="C50" s="9"/>
      <c r="D50" s="10" t="s">
        <v>80</v>
      </c>
      <c r="E50" s="20">
        <v>200000</v>
      </c>
      <c r="F50" s="20"/>
      <c r="G50" s="20">
        <v>22430</v>
      </c>
      <c r="H50" s="20">
        <f t="shared" si="1"/>
        <v>177570</v>
      </c>
      <c r="I50" s="20"/>
    </row>
    <row r="51" spans="1:9" ht="19.5" customHeight="1">
      <c r="A51" s="11"/>
      <c r="B51" s="8"/>
      <c r="C51" s="9"/>
      <c r="D51" s="10" t="s">
        <v>116</v>
      </c>
      <c r="E51" s="20">
        <v>20000</v>
      </c>
      <c r="F51" s="20"/>
      <c r="G51" s="20">
        <v>0</v>
      </c>
      <c r="H51" s="20">
        <f t="shared" si="1"/>
        <v>20000</v>
      </c>
      <c r="I51" s="20"/>
    </row>
    <row r="52" spans="1:9" ht="19.5" customHeight="1">
      <c r="A52" s="11"/>
      <c r="B52" s="8"/>
      <c r="C52" s="9"/>
      <c r="D52" s="10" t="s">
        <v>126</v>
      </c>
      <c r="E52" s="20">
        <v>50000</v>
      </c>
      <c r="F52" s="20"/>
      <c r="G52" s="20">
        <v>0</v>
      </c>
      <c r="H52" s="20">
        <f t="shared" si="1"/>
        <v>50000</v>
      </c>
      <c r="I52" s="20"/>
    </row>
    <row r="53" spans="1:9" ht="19.5" customHeight="1">
      <c r="A53" s="14"/>
      <c r="B53" s="15"/>
      <c r="C53" s="16"/>
      <c r="D53" s="17" t="s">
        <v>118</v>
      </c>
      <c r="E53" s="21">
        <v>2000</v>
      </c>
      <c r="F53" s="21"/>
      <c r="G53" s="21">
        <v>1000</v>
      </c>
      <c r="H53" s="21">
        <f t="shared" si="1"/>
        <v>1000</v>
      </c>
      <c r="I53" s="21"/>
    </row>
    <row r="54" spans="1:9" ht="19.5" customHeight="1">
      <c r="A54" s="31"/>
      <c r="B54" s="31"/>
      <c r="C54" s="32"/>
      <c r="D54" s="31"/>
      <c r="E54" s="37"/>
      <c r="F54" s="37"/>
      <c r="G54" s="37"/>
      <c r="H54" s="37"/>
      <c r="I54" s="37"/>
    </row>
    <row r="55" spans="1:9" ht="19.5" customHeight="1">
      <c r="A55" s="8"/>
      <c r="B55" s="8"/>
      <c r="C55" s="9"/>
      <c r="D55" s="8"/>
      <c r="E55" s="41"/>
      <c r="F55" s="41"/>
      <c r="G55" s="41"/>
      <c r="H55" s="41"/>
      <c r="I55" s="41"/>
    </row>
    <row r="56" spans="1:9" ht="19.5" customHeight="1">
      <c r="A56" s="8"/>
      <c r="B56" s="8"/>
      <c r="C56" s="9"/>
      <c r="D56" s="8"/>
      <c r="E56" s="41"/>
      <c r="F56" s="41"/>
      <c r="G56" s="41"/>
      <c r="H56" s="41"/>
      <c r="I56" s="41"/>
    </row>
    <row r="57" spans="1:9" ht="19.5" customHeight="1">
      <c r="A57" s="72" t="s">
        <v>47</v>
      </c>
      <c r="B57" s="72"/>
      <c r="C57" s="72"/>
      <c r="D57" s="72"/>
      <c r="E57" s="72"/>
      <c r="F57" s="72"/>
      <c r="G57" s="72"/>
      <c r="H57" s="72"/>
      <c r="I57" s="72"/>
    </row>
    <row r="58" spans="1:9" ht="19.5" customHeight="1">
      <c r="A58" s="64" t="s">
        <v>1</v>
      </c>
      <c r="B58" s="65"/>
      <c r="C58" s="65"/>
      <c r="D58" s="66"/>
      <c r="E58" s="3" t="s">
        <v>5</v>
      </c>
      <c r="F58" s="4" t="s">
        <v>7</v>
      </c>
      <c r="G58" s="3" t="s">
        <v>9</v>
      </c>
      <c r="H58" s="70" t="s">
        <v>11</v>
      </c>
      <c r="I58" s="70" t="s">
        <v>12</v>
      </c>
    </row>
    <row r="59" spans="1:9" ht="19.5" customHeight="1">
      <c r="A59" s="67"/>
      <c r="B59" s="68"/>
      <c r="C59" s="68"/>
      <c r="D59" s="69"/>
      <c r="E59" s="5" t="s">
        <v>6</v>
      </c>
      <c r="F59" s="6" t="s">
        <v>8</v>
      </c>
      <c r="G59" s="5" t="s">
        <v>10</v>
      </c>
      <c r="H59" s="71"/>
      <c r="I59" s="71"/>
    </row>
    <row r="60" spans="1:9" ht="19.5" customHeight="1">
      <c r="A60" s="11"/>
      <c r="B60" s="8"/>
      <c r="C60" s="9"/>
      <c r="D60" s="36" t="s">
        <v>127</v>
      </c>
      <c r="E60" s="20">
        <v>20000</v>
      </c>
      <c r="F60" s="20"/>
      <c r="G60" s="20">
        <v>5378</v>
      </c>
      <c r="H60" s="20">
        <f>E60+F60-G60</f>
        <v>14622</v>
      </c>
      <c r="I60" s="20"/>
    </row>
    <row r="61" spans="1:9" ht="19.5" customHeight="1">
      <c r="A61" s="11"/>
      <c r="B61" s="8"/>
      <c r="C61" s="9"/>
      <c r="D61" s="10" t="s">
        <v>128</v>
      </c>
      <c r="E61" s="20">
        <v>10000</v>
      </c>
      <c r="F61" s="20"/>
      <c r="G61" s="20">
        <v>0</v>
      </c>
      <c r="H61" s="20">
        <f>E61+F61-G61</f>
        <v>10000</v>
      </c>
      <c r="I61" s="20"/>
    </row>
    <row r="62" spans="1:9" ht="19.5" customHeight="1">
      <c r="A62" s="11"/>
      <c r="B62" s="8"/>
      <c r="C62" s="9"/>
      <c r="D62" s="10" t="s">
        <v>129</v>
      </c>
      <c r="E62" s="20"/>
      <c r="F62" s="20"/>
      <c r="G62" s="20"/>
      <c r="H62" s="20"/>
      <c r="I62" s="20"/>
    </row>
    <row r="63" spans="1:9" ht="19.5" customHeight="1">
      <c r="A63" s="11"/>
      <c r="B63" s="8"/>
      <c r="C63" s="9"/>
      <c r="D63" s="10" t="s">
        <v>130</v>
      </c>
      <c r="E63" s="20">
        <v>20000</v>
      </c>
      <c r="F63" s="20"/>
      <c r="G63" s="20">
        <v>4500</v>
      </c>
      <c r="H63" s="20">
        <f aca="true" t="shared" si="2" ref="H63:H68">E63+F63-G63</f>
        <v>15500</v>
      </c>
      <c r="I63" s="20"/>
    </row>
    <row r="64" spans="1:9" ht="19.5" customHeight="1">
      <c r="A64" s="11"/>
      <c r="B64" s="8"/>
      <c r="C64" s="9"/>
      <c r="D64" s="10" t="s">
        <v>131</v>
      </c>
      <c r="E64" s="20"/>
      <c r="F64" s="20"/>
      <c r="G64" s="20"/>
      <c r="H64" s="20"/>
      <c r="I64" s="20"/>
    </row>
    <row r="65" spans="1:9" ht="19.5" customHeight="1">
      <c r="A65" s="11"/>
      <c r="B65" s="8"/>
      <c r="C65" s="9"/>
      <c r="D65" s="10" t="s">
        <v>132</v>
      </c>
      <c r="E65" s="20">
        <v>30000</v>
      </c>
      <c r="F65" s="20"/>
      <c r="G65" s="20">
        <v>0</v>
      </c>
      <c r="H65" s="20">
        <f t="shared" si="2"/>
        <v>30000</v>
      </c>
      <c r="I65" s="20"/>
    </row>
    <row r="66" spans="1:9" ht="19.5" customHeight="1">
      <c r="A66" s="11"/>
      <c r="B66" s="8"/>
      <c r="C66" s="9"/>
      <c r="D66" s="10" t="s">
        <v>117</v>
      </c>
      <c r="E66" s="20">
        <v>20000</v>
      </c>
      <c r="F66" s="20"/>
      <c r="G66" s="20">
        <v>0</v>
      </c>
      <c r="H66" s="20">
        <f t="shared" si="2"/>
        <v>20000</v>
      </c>
      <c r="I66" s="20"/>
    </row>
    <row r="67" spans="1:9" ht="19.5" customHeight="1">
      <c r="A67" s="11"/>
      <c r="B67" s="8"/>
      <c r="C67" s="9"/>
      <c r="D67" s="10" t="s">
        <v>133</v>
      </c>
      <c r="E67" s="20"/>
      <c r="F67" s="20"/>
      <c r="G67" s="20"/>
      <c r="H67" s="20"/>
      <c r="I67" s="20"/>
    </row>
    <row r="68" spans="1:9" ht="19.5" customHeight="1">
      <c r="A68" s="11"/>
      <c r="B68" s="8"/>
      <c r="C68" s="9" t="s">
        <v>48</v>
      </c>
      <c r="D68" s="10"/>
      <c r="E68" s="20">
        <v>200000</v>
      </c>
      <c r="F68" s="20"/>
      <c r="G68" s="20">
        <v>88713.3</v>
      </c>
      <c r="H68" s="20">
        <f t="shared" si="2"/>
        <v>111286.7</v>
      </c>
      <c r="I68" s="20"/>
    </row>
    <row r="69" spans="1:9" ht="19.5" customHeight="1">
      <c r="A69" s="54" t="s">
        <v>46</v>
      </c>
      <c r="B69" s="55"/>
      <c r="C69" s="55"/>
      <c r="D69" s="56"/>
      <c r="E69" s="22">
        <f>SUM(E47:E68)</f>
        <v>1077000</v>
      </c>
      <c r="F69" s="22">
        <f>SUM(F47:F68)</f>
        <v>0</v>
      </c>
      <c r="G69" s="22">
        <f>SUM(G47:G68)</f>
        <v>317528.16</v>
      </c>
      <c r="H69" s="22">
        <f>SUM(H47:H68)</f>
        <v>759471.84</v>
      </c>
      <c r="I69" s="22"/>
    </row>
    <row r="70" spans="1:9" ht="19.5" customHeight="1">
      <c r="A70" s="11"/>
      <c r="B70" s="8"/>
      <c r="C70" s="13" t="s">
        <v>49</v>
      </c>
      <c r="D70" s="10"/>
      <c r="E70" s="19"/>
      <c r="F70" s="19"/>
      <c r="G70" s="19"/>
      <c r="H70" s="19"/>
      <c r="I70" s="19"/>
    </row>
    <row r="71" spans="1:9" ht="19.5" customHeight="1">
      <c r="A71" s="11"/>
      <c r="B71" s="8"/>
      <c r="C71" s="9" t="s">
        <v>50</v>
      </c>
      <c r="D71" s="10"/>
      <c r="E71" s="20">
        <v>100000</v>
      </c>
      <c r="F71" s="20"/>
      <c r="G71" s="20">
        <v>63874</v>
      </c>
      <c r="H71" s="20">
        <f>E71+F71-G71</f>
        <v>36126</v>
      </c>
      <c r="I71" s="20"/>
    </row>
    <row r="72" spans="1:9" ht="19.5" customHeight="1">
      <c r="A72" s="11"/>
      <c r="B72" s="8"/>
      <c r="C72" s="9" t="s">
        <v>51</v>
      </c>
      <c r="D72" s="10"/>
      <c r="E72" s="20">
        <v>120000</v>
      </c>
      <c r="F72" s="20"/>
      <c r="G72" s="20">
        <v>79705</v>
      </c>
      <c r="H72" s="20">
        <f>E72+F72-G72</f>
        <v>40295</v>
      </c>
      <c r="I72" s="20"/>
    </row>
    <row r="73" spans="1:9" ht="19.5" customHeight="1">
      <c r="A73" s="11"/>
      <c r="B73" s="8"/>
      <c r="C73" s="9" t="s">
        <v>52</v>
      </c>
      <c r="D73" s="10"/>
      <c r="E73" s="20">
        <v>100000</v>
      </c>
      <c r="F73" s="20"/>
      <c r="G73" s="20">
        <v>60000</v>
      </c>
      <c r="H73" s="20">
        <f>E73+F73-G73</f>
        <v>40000</v>
      </c>
      <c r="I73" s="20"/>
    </row>
    <row r="74" spans="1:9" ht="19.5" customHeight="1">
      <c r="A74" s="11"/>
      <c r="B74" s="8"/>
      <c r="C74" s="9" t="s">
        <v>53</v>
      </c>
      <c r="D74" s="10"/>
      <c r="E74" s="20">
        <v>400000</v>
      </c>
      <c r="F74" s="20"/>
      <c r="G74" s="20">
        <v>197000</v>
      </c>
      <c r="H74" s="20">
        <f>E74+F74-G74</f>
        <v>203000</v>
      </c>
      <c r="I74" s="20"/>
    </row>
    <row r="75" spans="1:9" ht="19.5" customHeight="1">
      <c r="A75" s="11"/>
      <c r="B75" s="8"/>
      <c r="C75" s="9" t="s">
        <v>54</v>
      </c>
      <c r="D75" s="10"/>
      <c r="E75" s="20">
        <v>60000</v>
      </c>
      <c r="F75" s="20"/>
      <c r="G75" s="20">
        <v>17400</v>
      </c>
      <c r="H75" s="20">
        <f>E75+F75-G75</f>
        <v>42600</v>
      </c>
      <c r="I75" s="20"/>
    </row>
    <row r="76" spans="1:9" ht="19.5" customHeight="1">
      <c r="A76" s="54" t="s">
        <v>62</v>
      </c>
      <c r="B76" s="55"/>
      <c r="C76" s="55"/>
      <c r="D76" s="56"/>
      <c r="E76" s="22">
        <f>SUM(E71:E75)</f>
        <v>780000</v>
      </c>
      <c r="F76" s="22">
        <f>SUM(F71:F75)</f>
        <v>0</v>
      </c>
      <c r="G76" s="22">
        <f>SUM(G71:G75)</f>
        <v>417979</v>
      </c>
      <c r="H76" s="22">
        <f>SUM(H71:H75)</f>
        <v>362021</v>
      </c>
      <c r="I76" s="22"/>
    </row>
    <row r="77" spans="1:9" ht="19.5" customHeight="1">
      <c r="A77" s="11"/>
      <c r="B77" s="8"/>
      <c r="C77" s="13" t="s">
        <v>55</v>
      </c>
      <c r="D77" s="10"/>
      <c r="E77" s="20"/>
      <c r="F77" s="20"/>
      <c r="G77" s="20"/>
      <c r="H77" s="20"/>
      <c r="I77" s="20"/>
    </row>
    <row r="78" spans="1:9" ht="19.5" customHeight="1">
      <c r="A78" s="11"/>
      <c r="B78" s="8"/>
      <c r="C78" s="9" t="s">
        <v>56</v>
      </c>
      <c r="D78" s="10"/>
      <c r="E78" s="20">
        <v>300000</v>
      </c>
      <c r="F78" s="20"/>
      <c r="G78" s="20">
        <v>122729.97</v>
      </c>
      <c r="H78" s="20">
        <f>E78+F78-G78</f>
        <v>177270.03</v>
      </c>
      <c r="I78" s="20"/>
    </row>
    <row r="79" spans="1:9" ht="19.5" customHeight="1">
      <c r="A79" s="11"/>
      <c r="B79" s="8"/>
      <c r="C79" s="9" t="s">
        <v>57</v>
      </c>
      <c r="D79" s="10"/>
      <c r="E79" s="20">
        <v>12000</v>
      </c>
      <c r="F79" s="20"/>
      <c r="G79" s="20">
        <v>7932.34</v>
      </c>
      <c r="H79" s="20">
        <f>E79+F79-G79</f>
        <v>4067.66</v>
      </c>
      <c r="I79" s="20"/>
    </row>
    <row r="80" spans="1:9" ht="19.5" customHeight="1">
      <c r="A80" s="11"/>
      <c r="B80" s="8"/>
      <c r="C80" s="9" t="s">
        <v>58</v>
      </c>
      <c r="D80" s="10"/>
      <c r="E80" s="20">
        <v>12000</v>
      </c>
      <c r="F80" s="20"/>
      <c r="G80" s="20">
        <v>1832.91</v>
      </c>
      <c r="H80" s="20">
        <f>E80+F80-G80</f>
        <v>10167.09</v>
      </c>
      <c r="I80" s="20"/>
    </row>
    <row r="81" spans="1:9" ht="19.5" customHeight="1">
      <c r="A81" s="11"/>
      <c r="B81" s="8"/>
      <c r="C81" s="9" t="s">
        <v>59</v>
      </c>
      <c r="D81" s="10"/>
      <c r="E81" s="20">
        <v>10000</v>
      </c>
      <c r="F81" s="20"/>
      <c r="G81" s="20">
        <v>3895</v>
      </c>
      <c r="H81" s="20">
        <f>E81+F81-G81</f>
        <v>6105</v>
      </c>
      <c r="I81" s="20"/>
    </row>
    <row r="82" spans="1:9" ht="19.5" customHeight="1">
      <c r="A82" s="11"/>
      <c r="B82" s="8"/>
      <c r="C82" s="9" t="s">
        <v>60</v>
      </c>
      <c r="D82" s="10"/>
      <c r="E82" s="20">
        <v>72000</v>
      </c>
      <c r="F82" s="20"/>
      <c r="G82" s="20">
        <v>43142.4</v>
      </c>
      <c r="H82" s="20">
        <f>E82+F82-G82</f>
        <v>28857.6</v>
      </c>
      <c r="I82" s="20"/>
    </row>
    <row r="83" spans="1:9" ht="19.5" customHeight="1">
      <c r="A83" s="54" t="s">
        <v>61</v>
      </c>
      <c r="B83" s="55"/>
      <c r="C83" s="55"/>
      <c r="D83" s="56"/>
      <c r="E83" s="22">
        <f>SUM(E78:E82)</f>
        <v>406000</v>
      </c>
      <c r="F83" s="22">
        <f>SUM(F78:F82)</f>
        <v>0</v>
      </c>
      <c r="G83" s="22">
        <f>SUM(G78:G82)</f>
        <v>179532.62</v>
      </c>
      <c r="H83" s="22">
        <f>SUM(H78:H82)</f>
        <v>226467.38</v>
      </c>
      <c r="I83" s="22"/>
    </row>
    <row r="85" spans="1:9" ht="19.5" customHeight="1">
      <c r="A85" s="72" t="s">
        <v>63</v>
      </c>
      <c r="B85" s="72"/>
      <c r="C85" s="72"/>
      <c r="D85" s="72"/>
      <c r="E85" s="72"/>
      <c r="F85" s="72"/>
      <c r="G85" s="72"/>
      <c r="H85" s="72"/>
      <c r="I85" s="72"/>
    </row>
    <row r="86" spans="1:9" ht="19.5" customHeight="1">
      <c r="A86" s="64" t="s">
        <v>1</v>
      </c>
      <c r="B86" s="65"/>
      <c r="C86" s="65"/>
      <c r="D86" s="66"/>
      <c r="E86" s="3" t="s">
        <v>5</v>
      </c>
      <c r="F86" s="4" t="s">
        <v>7</v>
      </c>
      <c r="G86" s="3" t="s">
        <v>9</v>
      </c>
      <c r="H86" s="70" t="s">
        <v>11</v>
      </c>
      <c r="I86" s="70" t="s">
        <v>12</v>
      </c>
    </row>
    <row r="87" spans="1:9" ht="19.5" customHeight="1">
      <c r="A87" s="67"/>
      <c r="B87" s="68"/>
      <c r="C87" s="68"/>
      <c r="D87" s="69"/>
      <c r="E87" s="5" t="s">
        <v>6</v>
      </c>
      <c r="F87" s="6" t="s">
        <v>8</v>
      </c>
      <c r="G87" s="5" t="s">
        <v>10</v>
      </c>
      <c r="H87" s="71"/>
      <c r="I87" s="71"/>
    </row>
    <row r="88" spans="1:9" ht="19.5" customHeight="1">
      <c r="A88" s="11"/>
      <c r="B88" s="12" t="s">
        <v>67</v>
      </c>
      <c r="C88" s="13"/>
      <c r="D88" s="10"/>
      <c r="E88" s="19"/>
      <c r="F88" s="19"/>
      <c r="G88" s="19"/>
      <c r="H88" s="19"/>
      <c r="I88" s="19"/>
    </row>
    <row r="89" spans="1:9" ht="19.5" customHeight="1">
      <c r="A89" s="11"/>
      <c r="B89" s="12"/>
      <c r="C89" s="13" t="s">
        <v>68</v>
      </c>
      <c r="D89" s="10"/>
      <c r="E89" s="19"/>
      <c r="F89" s="19"/>
      <c r="G89" s="19"/>
      <c r="H89" s="19"/>
      <c r="I89" s="19"/>
    </row>
    <row r="90" spans="1:9" ht="19.5" customHeight="1">
      <c r="A90" s="11"/>
      <c r="B90" s="8"/>
      <c r="C90" s="9" t="s">
        <v>69</v>
      </c>
      <c r="D90" s="10"/>
      <c r="E90" s="20">
        <v>25000</v>
      </c>
      <c r="F90" s="20"/>
      <c r="G90" s="20">
        <v>0</v>
      </c>
      <c r="H90" s="20">
        <f>E90+F90-G90</f>
        <v>25000</v>
      </c>
      <c r="I90" s="20"/>
    </row>
    <row r="91" spans="1:9" ht="19.5" customHeight="1">
      <c r="A91" s="54" t="s">
        <v>73</v>
      </c>
      <c r="B91" s="55"/>
      <c r="C91" s="55"/>
      <c r="D91" s="56"/>
      <c r="E91" s="22">
        <f>SUM(E89:E90)</f>
        <v>25000</v>
      </c>
      <c r="F91" s="22">
        <f>SUM(F89:F90)</f>
        <v>0</v>
      </c>
      <c r="G91" s="22">
        <f>SUM(G89:G90)</f>
        <v>0</v>
      </c>
      <c r="H91" s="22">
        <f>SUM(H89:H90)</f>
        <v>25000</v>
      </c>
      <c r="I91" s="22"/>
    </row>
    <row r="92" spans="1:9" ht="19.5" customHeight="1">
      <c r="A92" s="24"/>
      <c r="B92" s="28" t="s">
        <v>70</v>
      </c>
      <c r="C92" s="25"/>
      <c r="D92" s="26"/>
      <c r="E92" s="27"/>
      <c r="F92" s="27"/>
      <c r="G92" s="27"/>
      <c r="H92" s="27"/>
      <c r="I92" s="27"/>
    </row>
    <row r="93" spans="1:9" ht="19.5" customHeight="1">
      <c r="A93" s="11"/>
      <c r="B93" s="8"/>
      <c r="C93" s="13" t="s">
        <v>71</v>
      </c>
      <c r="D93" s="10"/>
      <c r="E93" s="20"/>
      <c r="F93" s="20"/>
      <c r="G93" s="20"/>
      <c r="H93" s="20"/>
      <c r="I93" s="20"/>
    </row>
    <row r="94" spans="1:9" ht="19.5" customHeight="1">
      <c r="A94" s="11"/>
      <c r="B94" s="8"/>
      <c r="C94" s="9" t="s">
        <v>72</v>
      </c>
      <c r="D94" s="10"/>
      <c r="E94" s="20">
        <v>18000</v>
      </c>
      <c r="F94" s="20"/>
      <c r="G94" s="20">
        <v>18000</v>
      </c>
      <c r="H94" s="20">
        <f>E94+F94-G94</f>
        <v>0</v>
      </c>
      <c r="I94" s="20"/>
    </row>
    <row r="95" spans="1:9" ht="19.5" customHeight="1">
      <c r="A95" s="54" t="s">
        <v>74</v>
      </c>
      <c r="B95" s="55"/>
      <c r="C95" s="55"/>
      <c r="D95" s="56"/>
      <c r="E95" s="22">
        <f>SUM(E93:E94)</f>
        <v>18000</v>
      </c>
      <c r="F95" s="22">
        <f>SUM(F93:F94)</f>
        <v>0</v>
      </c>
      <c r="G95" s="22">
        <f>SUM(G93:G94)</f>
        <v>18000</v>
      </c>
      <c r="H95" s="22">
        <f>SUM(H93:H94)</f>
        <v>0</v>
      </c>
      <c r="I95" s="22"/>
    </row>
    <row r="96" spans="1:9" ht="19.5" customHeight="1">
      <c r="A96" s="7" t="s">
        <v>76</v>
      </c>
      <c r="B96" s="8"/>
      <c r="C96" s="9"/>
      <c r="D96" s="10"/>
      <c r="E96" s="20"/>
      <c r="F96" s="20"/>
      <c r="G96" s="20"/>
      <c r="H96" s="20"/>
      <c r="I96" s="20"/>
    </row>
    <row r="97" spans="1:9" ht="19.5" customHeight="1">
      <c r="A97" s="11"/>
      <c r="B97" s="12" t="s">
        <v>16</v>
      </c>
      <c r="C97" s="9"/>
      <c r="D97" s="10"/>
      <c r="E97" s="20"/>
      <c r="F97" s="20"/>
      <c r="G97" s="20"/>
      <c r="H97" s="20"/>
      <c r="I97" s="20"/>
    </row>
    <row r="98" spans="1:9" ht="19.5" customHeight="1">
      <c r="A98" s="11"/>
      <c r="B98" s="8"/>
      <c r="C98" s="13" t="s">
        <v>25</v>
      </c>
      <c r="D98" s="10"/>
      <c r="E98" s="20"/>
      <c r="F98" s="20"/>
      <c r="G98" s="20"/>
      <c r="H98" s="20"/>
      <c r="I98" s="20"/>
    </row>
    <row r="99" spans="1:9" ht="19.5" customHeight="1">
      <c r="A99" s="11"/>
      <c r="B99" s="8"/>
      <c r="C99" s="9" t="s">
        <v>31</v>
      </c>
      <c r="D99" s="10"/>
      <c r="E99" s="20">
        <v>1224420</v>
      </c>
      <c r="F99" s="20"/>
      <c r="G99" s="20">
        <v>907980</v>
      </c>
      <c r="H99" s="20">
        <f>E99+F99-G99</f>
        <v>316440</v>
      </c>
      <c r="I99" s="20"/>
    </row>
    <row r="100" spans="1:9" ht="19.5" customHeight="1">
      <c r="A100" s="11"/>
      <c r="B100" s="8"/>
      <c r="C100" s="9" t="s">
        <v>33</v>
      </c>
      <c r="D100" s="10"/>
      <c r="E100" s="20">
        <v>42000</v>
      </c>
      <c r="F100" s="20"/>
      <c r="G100" s="20">
        <v>31500</v>
      </c>
      <c r="H100" s="20">
        <f>E100+F100-G100</f>
        <v>10500</v>
      </c>
      <c r="I100" s="20"/>
    </row>
    <row r="101" spans="1:9" ht="19.5" customHeight="1">
      <c r="A101" s="11"/>
      <c r="B101" s="8"/>
      <c r="C101" s="9" t="s">
        <v>34</v>
      </c>
      <c r="D101" s="10"/>
      <c r="E101" s="20">
        <v>285000</v>
      </c>
      <c r="F101" s="20"/>
      <c r="G101" s="20">
        <v>212580</v>
      </c>
      <c r="H101" s="20">
        <f>E101+F101-G101</f>
        <v>72420</v>
      </c>
      <c r="I101" s="20"/>
    </row>
    <row r="102" spans="1:9" ht="19.5" customHeight="1">
      <c r="A102" s="14"/>
      <c r="B102" s="15"/>
      <c r="C102" s="16" t="s">
        <v>35</v>
      </c>
      <c r="D102" s="17"/>
      <c r="E102" s="21">
        <v>30000</v>
      </c>
      <c r="F102" s="21"/>
      <c r="G102" s="21">
        <v>20295</v>
      </c>
      <c r="H102" s="20">
        <f>E102+F102-G102</f>
        <v>9705</v>
      </c>
      <c r="I102" s="21"/>
    </row>
    <row r="103" spans="1:9" ht="19.5" customHeight="1">
      <c r="A103" s="54" t="s">
        <v>26</v>
      </c>
      <c r="B103" s="55"/>
      <c r="C103" s="55"/>
      <c r="D103" s="56"/>
      <c r="E103" s="22">
        <f>SUM(E99:E102)</f>
        <v>1581420</v>
      </c>
      <c r="F103" s="22">
        <f>SUM(F99:F102)</f>
        <v>0</v>
      </c>
      <c r="G103" s="22">
        <f>SUM(G99:G102)</f>
        <v>1172355</v>
      </c>
      <c r="H103" s="22">
        <f>SUM(H99:H102)</f>
        <v>409065</v>
      </c>
      <c r="I103" s="22"/>
    </row>
    <row r="104" spans="1:9" ht="19.5" customHeight="1">
      <c r="A104" s="11"/>
      <c r="B104" s="12" t="s">
        <v>83</v>
      </c>
      <c r="C104" s="9"/>
      <c r="D104" s="10"/>
      <c r="E104" s="19"/>
      <c r="F104" s="19"/>
      <c r="G104" s="19"/>
      <c r="H104" s="19"/>
      <c r="I104" s="19"/>
    </row>
    <row r="105" spans="1:9" ht="19.5" customHeight="1">
      <c r="A105" s="11"/>
      <c r="B105" s="8"/>
      <c r="C105" s="13" t="s">
        <v>36</v>
      </c>
      <c r="D105" s="10"/>
      <c r="E105" s="19"/>
      <c r="F105" s="19"/>
      <c r="G105" s="19"/>
      <c r="H105" s="19"/>
      <c r="I105" s="19"/>
    </row>
    <row r="106" spans="1:9" ht="19.5" customHeight="1">
      <c r="A106" s="11"/>
      <c r="B106" s="8"/>
      <c r="C106" s="9" t="s">
        <v>37</v>
      </c>
      <c r="D106" s="10"/>
      <c r="E106" s="20">
        <v>100000</v>
      </c>
      <c r="F106" s="20"/>
      <c r="G106" s="20">
        <v>0</v>
      </c>
      <c r="H106" s="20">
        <f>E106+F106-G106</f>
        <v>100000</v>
      </c>
      <c r="I106" s="20"/>
    </row>
    <row r="107" spans="1:9" ht="19.5" customHeight="1">
      <c r="A107" s="11"/>
      <c r="B107" s="8"/>
      <c r="C107" s="9" t="s">
        <v>38</v>
      </c>
      <c r="D107" s="10"/>
      <c r="E107" s="20">
        <v>5000</v>
      </c>
      <c r="F107" s="20"/>
      <c r="G107" s="20">
        <v>0</v>
      </c>
      <c r="H107" s="20">
        <f>E107+F107-G107</f>
        <v>5000</v>
      </c>
      <c r="I107" s="20"/>
    </row>
    <row r="108" spans="1:9" ht="19.5" customHeight="1">
      <c r="A108" s="11"/>
      <c r="B108" s="8"/>
      <c r="C108" s="9" t="s">
        <v>39</v>
      </c>
      <c r="D108" s="10"/>
      <c r="E108" s="20">
        <v>64800</v>
      </c>
      <c r="F108" s="20"/>
      <c r="G108" s="20">
        <v>55500</v>
      </c>
      <c r="H108" s="20">
        <f>E108+F108-G108</f>
        <v>9300</v>
      </c>
      <c r="I108" s="20"/>
    </row>
    <row r="109" spans="1:9" ht="19.5" customHeight="1">
      <c r="A109" s="11"/>
      <c r="B109" s="8"/>
      <c r="C109" s="9" t="s">
        <v>40</v>
      </c>
      <c r="D109" s="10"/>
      <c r="E109" s="20">
        <v>50000</v>
      </c>
      <c r="F109" s="20"/>
      <c r="G109" s="20">
        <v>16200</v>
      </c>
      <c r="H109" s="20">
        <f>E109+F109-G109</f>
        <v>33800</v>
      </c>
      <c r="I109" s="20"/>
    </row>
    <row r="110" spans="1:9" ht="19.5" customHeight="1">
      <c r="A110" s="54" t="s">
        <v>45</v>
      </c>
      <c r="B110" s="55"/>
      <c r="C110" s="55"/>
      <c r="D110" s="56"/>
      <c r="E110" s="22">
        <f>SUM(E106:E109)</f>
        <v>219800</v>
      </c>
      <c r="F110" s="22">
        <f>SUM(F106:F109)</f>
        <v>0</v>
      </c>
      <c r="G110" s="22">
        <f>SUM(G106:G109)</f>
        <v>71700</v>
      </c>
      <c r="H110" s="22">
        <f>SUM(H106:H109)</f>
        <v>148100</v>
      </c>
      <c r="I110" s="22"/>
    </row>
    <row r="111" spans="1:9" ht="19.5" customHeight="1">
      <c r="A111" s="46"/>
      <c r="B111" s="46"/>
      <c r="C111" s="46"/>
      <c r="D111" s="46"/>
      <c r="E111" s="30"/>
      <c r="F111" s="30"/>
      <c r="G111" s="30"/>
      <c r="H111" s="30"/>
      <c r="I111" s="30"/>
    </row>
    <row r="112" spans="1:9" ht="19.5" customHeight="1">
      <c r="A112" s="25"/>
      <c r="B112" s="25"/>
      <c r="C112" s="25"/>
      <c r="D112" s="25"/>
      <c r="E112" s="29"/>
      <c r="F112" s="29"/>
      <c r="G112" s="29"/>
      <c r="H112" s="29"/>
      <c r="I112" s="29"/>
    </row>
    <row r="113" spans="1:9" ht="19.5" customHeight="1">
      <c r="A113" s="72" t="s">
        <v>77</v>
      </c>
      <c r="B113" s="72"/>
      <c r="C113" s="72"/>
      <c r="D113" s="72"/>
      <c r="E113" s="72"/>
      <c r="F113" s="72"/>
      <c r="G113" s="72"/>
      <c r="H113" s="72"/>
      <c r="I113" s="72"/>
    </row>
    <row r="114" spans="1:9" ht="19.5" customHeight="1">
      <c r="A114" s="64" t="s">
        <v>1</v>
      </c>
      <c r="B114" s="65"/>
      <c r="C114" s="65"/>
      <c r="D114" s="66"/>
      <c r="E114" s="3" t="s">
        <v>5</v>
      </c>
      <c r="F114" s="4" t="s">
        <v>7</v>
      </c>
      <c r="G114" s="3" t="s">
        <v>9</v>
      </c>
      <c r="H114" s="70" t="s">
        <v>11</v>
      </c>
      <c r="I114" s="70" t="s">
        <v>12</v>
      </c>
    </row>
    <row r="115" spans="1:9" ht="19.5" customHeight="1">
      <c r="A115" s="67"/>
      <c r="B115" s="68"/>
      <c r="C115" s="68"/>
      <c r="D115" s="69"/>
      <c r="E115" s="5" t="s">
        <v>6</v>
      </c>
      <c r="F115" s="6" t="s">
        <v>8</v>
      </c>
      <c r="G115" s="5" t="s">
        <v>10</v>
      </c>
      <c r="H115" s="71"/>
      <c r="I115" s="71"/>
    </row>
    <row r="116" spans="1:9" ht="19.5" customHeight="1">
      <c r="A116" s="11"/>
      <c r="B116" s="8"/>
      <c r="C116" s="13" t="s">
        <v>41</v>
      </c>
      <c r="D116" s="10"/>
      <c r="E116" s="20"/>
      <c r="F116" s="20"/>
      <c r="G116" s="20"/>
      <c r="H116" s="20"/>
      <c r="I116" s="20"/>
    </row>
    <row r="117" spans="1:9" ht="19.5" customHeight="1">
      <c r="A117" s="11"/>
      <c r="B117" s="8"/>
      <c r="C117" s="9" t="s">
        <v>42</v>
      </c>
      <c r="D117" s="10"/>
      <c r="E117" s="20">
        <v>20000</v>
      </c>
      <c r="F117" s="20"/>
      <c r="G117" s="20">
        <v>1840</v>
      </c>
      <c r="H117" s="20">
        <f>E117+F117-G117</f>
        <v>18160</v>
      </c>
      <c r="I117" s="20"/>
    </row>
    <row r="118" spans="1:9" ht="19.5" customHeight="1">
      <c r="A118" s="11"/>
      <c r="B118" s="8"/>
      <c r="C118" s="9" t="s">
        <v>44</v>
      </c>
      <c r="D118" s="10"/>
      <c r="E118" s="20"/>
      <c r="F118" s="20"/>
      <c r="G118" s="20"/>
      <c r="H118" s="20"/>
      <c r="I118" s="20"/>
    </row>
    <row r="119" spans="1:9" ht="19.5" customHeight="1">
      <c r="A119" s="11"/>
      <c r="B119" s="8"/>
      <c r="C119" s="9"/>
      <c r="D119" s="10" t="s">
        <v>80</v>
      </c>
      <c r="E119" s="20">
        <v>100000</v>
      </c>
      <c r="F119" s="20"/>
      <c r="G119" s="20">
        <v>26305</v>
      </c>
      <c r="H119" s="20">
        <f>E119+F119-G119</f>
        <v>73695</v>
      </c>
      <c r="I119" s="20"/>
    </row>
    <row r="120" spans="1:9" ht="19.5" customHeight="1">
      <c r="A120" s="11"/>
      <c r="B120" s="8"/>
      <c r="C120" s="9"/>
      <c r="D120" s="10" t="s">
        <v>134</v>
      </c>
      <c r="E120" s="20">
        <v>30000</v>
      </c>
      <c r="F120" s="20"/>
      <c r="G120" s="20">
        <v>30000</v>
      </c>
      <c r="H120" s="20">
        <f>E120+F120-G120</f>
        <v>0</v>
      </c>
      <c r="I120" s="20"/>
    </row>
    <row r="121" spans="1:9" ht="19.5" customHeight="1">
      <c r="A121" s="11"/>
      <c r="B121" s="8"/>
      <c r="C121" s="9" t="s">
        <v>48</v>
      </c>
      <c r="D121" s="10"/>
      <c r="E121" s="20">
        <v>40000</v>
      </c>
      <c r="F121" s="20"/>
      <c r="G121" s="20">
        <v>6140</v>
      </c>
      <c r="H121" s="20">
        <f>E121+F121-G121</f>
        <v>33860</v>
      </c>
      <c r="I121" s="20"/>
    </row>
    <row r="122" spans="1:9" ht="19.5" customHeight="1">
      <c r="A122" s="54" t="s">
        <v>46</v>
      </c>
      <c r="B122" s="55"/>
      <c r="C122" s="55"/>
      <c r="D122" s="56"/>
      <c r="E122" s="22">
        <f>SUM(E117:E121)</f>
        <v>190000</v>
      </c>
      <c r="F122" s="22">
        <f>SUM(F117:F121)</f>
        <v>0</v>
      </c>
      <c r="G122" s="22">
        <f>SUM(G117:G121)</f>
        <v>64285</v>
      </c>
      <c r="H122" s="22">
        <f>SUM(H117:H121)</f>
        <v>125715</v>
      </c>
      <c r="I122" s="22"/>
    </row>
    <row r="123" spans="1:9" ht="19.5" customHeight="1">
      <c r="A123" s="11"/>
      <c r="B123" s="8"/>
      <c r="C123" s="13" t="s">
        <v>49</v>
      </c>
      <c r="D123" s="10"/>
      <c r="E123" s="19"/>
      <c r="F123" s="19"/>
      <c r="G123" s="19"/>
      <c r="H123" s="19"/>
      <c r="I123" s="19"/>
    </row>
    <row r="124" spans="1:9" ht="19.5" customHeight="1">
      <c r="A124" s="11"/>
      <c r="B124" s="8"/>
      <c r="C124" s="9" t="s">
        <v>50</v>
      </c>
      <c r="D124" s="10"/>
      <c r="E124" s="20">
        <v>50000</v>
      </c>
      <c r="F124" s="20"/>
      <c r="G124" s="20">
        <v>0</v>
      </c>
      <c r="H124" s="20">
        <f>E124+F124-G124</f>
        <v>50000</v>
      </c>
      <c r="I124" s="20"/>
    </row>
    <row r="125" spans="1:9" ht="19.5" customHeight="1">
      <c r="A125" s="11"/>
      <c r="B125" s="8"/>
      <c r="C125" s="9" t="s">
        <v>81</v>
      </c>
      <c r="D125" s="10"/>
      <c r="E125" s="20">
        <v>5000</v>
      </c>
      <c r="F125" s="20"/>
      <c r="G125" s="20">
        <v>0</v>
      </c>
      <c r="H125" s="20">
        <f>E125+F125-G125</f>
        <v>5000</v>
      </c>
      <c r="I125" s="20"/>
    </row>
    <row r="126" spans="1:9" ht="19.5" customHeight="1">
      <c r="A126" s="11"/>
      <c r="B126" s="8"/>
      <c r="C126" s="9" t="s">
        <v>54</v>
      </c>
      <c r="D126" s="10"/>
      <c r="E126" s="20">
        <v>50000</v>
      </c>
      <c r="F126" s="20"/>
      <c r="G126" s="20">
        <v>12140</v>
      </c>
      <c r="H126" s="20">
        <f>E126+F126-G126</f>
        <v>37860</v>
      </c>
      <c r="I126" s="20"/>
    </row>
    <row r="127" spans="1:9" ht="19.5" customHeight="1">
      <c r="A127" s="54" t="s">
        <v>62</v>
      </c>
      <c r="B127" s="55"/>
      <c r="C127" s="55"/>
      <c r="D127" s="56"/>
      <c r="E127" s="22">
        <f>SUM(E124:E126)</f>
        <v>105000</v>
      </c>
      <c r="F127" s="22">
        <f>SUM(F124:F126)</f>
        <v>0</v>
      </c>
      <c r="G127" s="22">
        <f>SUM(G124:G126)</f>
        <v>12140</v>
      </c>
      <c r="H127" s="22">
        <f>SUM(H124:H126)</f>
        <v>92860</v>
      </c>
      <c r="I127" s="22"/>
    </row>
    <row r="128" spans="1:9" ht="19.5" customHeight="1">
      <c r="A128" s="60" t="s">
        <v>84</v>
      </c>
      <c r="B128" s="61"/>
      <c r="C128" s="61"/>
      <c r="D128" s="62"/>
      <c r="E128" s="23"/>
      <c r="F128" s="23"/>
      <c r="G128" s="23"/>
      <c r="H128" s="23"/>
      <c r="I128" s="23"/>
    </row>
    <row r="129" spans="1:9" ht="19.5" customHeight="1">
      <c r="A129" s="7" t="s">
        <v>82</v>
      </c>
      <c r="B129" s="12"/>
      <c r="C129" s="13"/>
      <c r="D129" s="10"/>
      <c r="E129" s="19"/>
      <c r="F129" s="19"/>
      <c r="G129" s="19"/>
      <c r="H129" s="19"/>
      <c r="I129" s="19"/>
    </row>
    <row r="130" spans="1:9" ht="19.5" customHeight="1">
      <c r="A130" s="11"/>
      <c r="B130" s="12" t="s">
        <v>83</v>
      </c>
      <c r="C130" s="13"/>
      <c r="D130" s="10"/>
      <c r="E130" s="19"/>
      <c r="F130" s="19"/>
      <c r="G130" s="19"/>
      <c r="H130" s="19"/>
      <c r="I130" s="19"/>
    </row>
    <row r="131" spans="1:9" ht="19.5" customHeight="1">
      <c r="A131" s="11"/>
      <c r="B131" s="8"/>
      <c r="C131" s="13" t="s">
        <v>41</v>
      </c>
      <c r="D131" s="10"/>
      <c r="E131" s="20"/>
      <c r="F131" s="20"/>
      <c r="G131" s="20"/>
      <c r="H131" s="20"/>
      <c r="I131" s="20"/>
    </row>
    <row r="132" spans="1:9" ht="19.5" customHeight="1">
      <c r="A132" s="11"/>
      <c r="B132" s="8"/>
      <c r="C132" s="9" t="s">
        <v>44</v>
      </c>
      <c r="D132" s="10"/>
      <c r="E132" s="20"/>
      <c r="F132" s="20"/>
      <c r="G132" s="20"/>
      <c r="H132" s="20"/>
      <c r="I132" s="20"/>
    </row>
    <row r="133" spans="1:9" ht="19.5" customHeight="1">
      <c r="A133" s="11"/>
      <c r="B133" s="8"/>
      <c r="C133" s="9"/>
      <c r="D133" s="39" t="s">
        <v>135</v>
      </c>
      <c r="E133" s="20">
        <v>20000</v>
      </c>
      <c r="F133" s="20"/>
      <c r="G133" s="20">
        <v>16545</v>
      </c>
      <c r="H133" s="20">
        <f>E133+F133-G133</f>
        <v>3455</v>
      </c>
      <c r="I133" s="20"/>
    </row>
    <row r="134" spans="1:9" ht="19.5" customHeight="1">
      <c r="A134" s="54" t="s">
        <v>46</v>
      </c>
      <c r="B134" s="55"/>
      <c r="C134" s="55"/>
      <c r="D134" s="56"/>
      <c r="E134" s="22">
        <f>SUM(E133:E133)</f>
        <v>20000</v>
      </c>
      <c r="F134" s="22">
        <f>SUM(F133:F133)</f>
        <v>0</v>
      </c>
      <c r="G134" s="22">
        <f>SUM(G133:G133)</f>
        <v>16545</v>
      </c>
      <c r="H134" s="22">
        <f>SUM(H133:H133)</f>
        <v>3455</v>
      </c>
      <c r="I134" s="22"/>
    </row>
    <row r="135" spans="1:10" ht="19.5" customHeight="1">
      <c r="A135" s="25"/>
      <c r="B135" s="25"/>
      <c r="C135" s="25"/>
      <c r="D135" s="25"/>
      <c r="E135" s="29"/>
      <c r="F135" s="29"/>
      <c r="G135" s="29"/>
      <c r="H135" s="29"/>
      <c r="I135" s="29"/>
      <c r="J135" s="8"/>
    </row>
    <row r="136" spans="1:10" ht="19.5" customHeight="1">
      <c r="A136" s="25"/>
      <c r="B136" s="25"/>
      <c r="C136" s="25"/>
      <c r="D136" s="25"/>
      <c r="E136" s="29"/>
      <c r="F136" s="29"/>
      <c r="G136" s="29"/>
      <c r="H136" s="29"/>
      <c r="I136" s="29"/>
      <c r="J136" s="8"/>
    </row>
    <row r="137" spans="1:10" ht="19.5" customHeight="1">
      <c r="A137" s="25"/>
      <c r="B137" s="25"/>
      <c r="C137" s="25"/>
      <c r="D137" s="25"/>
      <c r="E137" s="29"/>
      <c r="F137" s="29"/>
      <c r="G137" s="29"/>
      <c r="H137" s="29"/>
      <c r="I137" s="29"/>
      <c r="J137" s="8"/>
    </row>
    <row r="138" spans="1:10" ht="19.5" customHeight="1">
      <c r="A138" s="25"/>
      <c r="B138" s="25"/>
      <c r="C138" s="25"/>
      <c r="D138" s="25"/>
      <c r="E138" s="29"/>
      <c r="F138" s="29"/>
      <c r="G138" s="29"/>
      <c r="H138" s="29"/>
      <c r="I138" s="29"/>
      <c r="J138" s="8"/>
    </row>
    <row r="139" spans="1:10" ht="19.5" customHeight="1">
      <c r="A139" s="25"/>
      <c r="B139" s="25"/>
      <c r="C139" s="25"/>
      <c r="D139" s="25"/>
      <c r="E139" s="29"/>
      <c r="F139" s="29"/>
      <c r="G139" s="29"/>
      <c r="H139" s="29"/>
      <c r="I139" s="29"/>
      <c r="J139" s="8"/>
    </row>
    <row r="140" spans="1:10" ht="19.5" customHeight="1">
      <c r="A140" s="25"/>
      <c r="B140" s="25"/>
      <c r="C140" s="25"/>
      <c r="D140" s="25"/>
      <c r="E140" s="29"/>
      <c r="F140" s="29"/>
      <c r="G140" s="29"/>
      <c r="H140" s="29"/>
      <c r="I140" s="29"/>
      <c r="J140" s="8"/>
    </row>
    <row r="141" spans="1:9" ht="19.5" customHeight="1">
      <c r="A141" s="63" t="s">
        <v>78</v>
      </c>
      <c r="B141" s="63"/>
      <c r="C141" s="63"/>
      <c r="D141" s="63"/>
      <c r="E141" s="63"/>
      <c r="F141" s="63"/>
      <c r="G141" s="63"/>
      <c r="H141" s="63"/>
      <c r="I141" s="63"/>
    </row>
    <row r="142" spans="1:10" ht="19.5" customHeight="1">
      <c r="A142" s="64" t="s">
        <v>1</v>
      </c>
      <c r="B142" s="65"/>
      <c r="C142" s="65"/>
      <c r="D142" s="66"/>
      <c r="E142" s="3" t="s">
        <v>5</v>
      </c>
      <c r="F142" s="4" t="s">
        <v>7</v>
      </c>
      <c r="G142" s="3" t="s">
        <v>9</v>
      </c>
      <c r="H142" s="70" t="s">
        <v>11</v>
      </c>
      <c r="I142" s="70" t="s">
        <v>12</v>
      </c>
      <c r="J142" s="8"/>
    </row>
    <row r="143" spans="1:10" ht="19.5" customHeight="1">
      <c r="A143" s="67"/>
      <c r="B143" s="68"/>
      <c r="C143" s="68"/>
      <c r="D143" s="69"/>
      <c r="E143" s="5" t="s">
        <v>6</v>
      </c>
      <c r="F143" s="6" t="s">
        <v>8</v>
      </c>
      <c r="G143" s="5" t="s">
        <v>10</v>
      </c>
      <c r="H143" s="71"/>
      <c r="I143" s="71"/>
      <c r="J143" s="8"/>
    </row>
    <row r="144" spans="1:9" ht="19.5" customHeight="1">
      <c r="A144" s="60" t="s">
        <v>112</v>
      </c>
      <c r="B144" s="61"/>
      <c r="C144" s="61"/>
      <c r="D144" s="62"/>
      <c r="E144" s="23"/>
      <c r="F144" s="23"/>
      <c r="G144" s="23"/>
      <c r="H144" s="23"/>
      <c r="I144" s="23"/>
    </row>
    <row r="145" spans="1:10" ht="19.5" customHeight="1">
      <c r="A145" s="7" t="s">
        <v>85</v>
      </c>
      <c r="B145" s="12"/>
      <c r="C145" s="13"/>
      <c r="D145" s="10"/>
      <c r="E145" s="19"/>
      <c r="F145" s="19"/>
      <c r="G145" s="19"/>
      <c r="H145" s="19"/>
      <c r="I145" s="19"/>
      <c r="J145" s="8"/>
    </row>
    <row r="146" spans="1:9" ht="19.5" customHeight="1">
      <c r="A146" s="11"/>
      <c r="B146" s="12" t="s">
        <v>16</v>
      </c>
      <c r="C146" s="9"/>
      <c r="D146" s="10"/>
      <c r="E146" s="20"/>
      <c r="F146" s="20"/>
      <c r="G146" s="20"/>
      <c r="H146" s="20"/>
      <c r="I146" s="20"/>
    </row>
    <row r="147" spans="1:9" ht="19.5" customHeight="1">
      <c r="A147" s="11"/>
      <c r="B147" s="8"/>
      <c r="C147" s="13" t="s">
        <v>25</v>
      </c>
      <c r="D147" s="10"/>
      <c r="E147" s="20"/>
      <c r="F147" s="20"/>
      <c r="G147" s="20"/>
      <c r="H147" s="20"/>
      <c r="I147" s="20"/>
    </row>
    <row r="148" spans="1:9" ht="19.5" customHeight="1">
      <c r="A148" s="11"/>
      <c r="B148" s="8"/>
      <c r="C148" s="9" t="s">
        <v>31</v>
      </c>
      <c r="D148" s="10"/>
      <c r="E148" s="20">
        <v>734220</v>
      </c>
      <c r="F148" s="20"/>
      <c r="G148" s="20">
        <v>545100</v>
      </c>
      <c r="H148" s="20">
        <f>E148+F148-G148</f>
        <v>189120</v>
      </c>
      <c r="I148" s="20"/>
    </row>
    <row r="149" spans="1:9" ht="19.5" customHeight="1">
      <c r="A149" s="11"/>
      <c r="B149" s="8"/>
      <c r="C149" s="9" t="s">
        <v>34</v>
      </c>
      <c r="D149" s="10"/>
      <c r="E149" s="20">
        <v>300240</v>
      </c>
      <c r="F149" s="20"/>
      <c r="G149" s="20">
        <v>221850</v>
      </c>
      <c r="H149" s="20">
        <f>E149+F149-G149</f>
        <v>78390</v>
      </c>
      <c r="I149" s="20"/>
    </row>
    <row r="150" spans="1:9" ht="19.5" customHeight="1">
      <c r="A150" s="14"/>
      <c r="B150" s="15"/>
      <c r="C150" s="16" t="s">
        <v>35</v>
      </c>
      <c r="D150" s="17"/>
      <c r="E150" s="21">
        <v>18600</v>
      </c>
      <c r="F150" s="21"/>
      <c r="G150" s="21">
        <v>17280</v>
      </c>
      <c r="H150" s="20">
        <f>E150+F150-G150</f>
        <v>1320</v>
      </c>
      <c r="I150" s="21"/>
    </row>
    <row r="151" spans="1:9" ht="19.5" customHeight="1">
      <c r="A151" s="54" t="s">
        <v>26</v>
      </c>
      <c r="B151" s="55"/>
      <c r="C151" s="55"/>
      <c r="D151" s="56"/>
      <c r="E151" s="22">
        <f>SUM(E148:E150)</f>
        <v>1053060</v>
      </c>
      <c r="F151" s="22">
        <f>SUM(F148:F150)</f>
        <v>0</v>
      </c>
      <c r="G151" s="22">
        <f>SUM(G148:G150)</f>
        <v>784230</v>
      </c>
      <c r="H151" s="22">
        <f>SUM(H148:H150)</f>
        <v>268830</v>
      </c>
      <c r="I151" s="22"/>
    </row>
    <row r="152" spans="1:10" ht="19.5" customHeight="1">
      <c r="A152" s="11"/>
      <c r="B152" s="12" t="s">
        <v>83</v>
      </c>
      <c r="C152" s="13"/>
      <c r="D152" s="10"/>
      <c r="E152" s="19"/>
      <c r="F152" s="19"/>
      <c r="G152" s="19"/>
      <c r="H152" s="19"/>
      <c r="I152" s="19"/>
      <c r="J152" s="8"/>
    </row>
    <row r="153" spans="1:9" ht="19.5" customHeight="1">
      <c r="A153" s="11"/>
      <c r="B153" s="8"/>
      <c r="C153" s="13" t="s">
        <v>36</v>
      </c>
      <c r="D153" s="10"/>
      <c r="E153" s="19"/>
      <c r="F153" s="19"/>
      <c r="G153" s="19"/>
      <c r="H153" s="19"/>
      <c r="I153" s="19"/>
    </row>
    <row r="154" spans="1:9" ht="19.5" customHeight="1">
      <c r="A154" s="11"/>
      <c r="B154" s="8"/>
      <c r="C154" s="9" t="s">
        <v>40</v>
      </c>
      <c r="D154" s="10"/>
      <c r="E154" s="20">
        <v>38600</v>
      </c>
      <c r="F154" s="20"/>
      <c r="G154" s="20">
        <v>0</v>
      </c>
      <c r="H154" s="20">
        <f>E154+F154-G154</f>
        <v>38600</v>
      </c>
      <c r="I154" s="20"/>
    </row>
    <row r="155" spans="1:9" ht="19.5" customHeight="1">
      <c r="A155" s="54" t="s">
        <v>45</v>
      </c>
      <c r="B155" s="55"/>
      <c r="C155" s="55"/>
      <c r="D155" s="56"/>
      <c r="E155" s="22">
        <f>SUM(E154:E154)</f>
        <v>38600</v>
      </c>
      <c r="F155" s="22">
        <f>SUM(F154:F154)</f>
        <v>0</v>
      </c>
      <c r="G155" s="22">
        <f>SUM(G154:G154)</f>
        <v>0</v>
      </c>
      <c r="H155" s="22">
        <f>SUM(H154:H154)</f>
        <v>38600</v>
      </c>
      <c r="I155" s="22"/>
    </row>
    <row r="156" spans="1:10" ht="19.5" customHeight="1">
      <c r="A156" s="11"/>
      <c r="B156" s="8"/>
      <c r="C156" s="13" t="s">
        <v>41</v>
      </c>
      <c r="D156" s="10"/>
      <c r="E156" s="20"/>
      <c r="F156" s="20"/>
      <c r="G156" s="20"/>
      <c r="H156" s="20"/>
      <c r="I156" s="20"/>
      <c r="J156" s="8"/>
    </row>
    <row r="157" spans="1:10" ht="19.5" customHeight="1">
      <c r="A157" s="11"/>
      <c r="B157" s="8"/>
      <c r="C157" s="9" t="s">
        <v>44</v>
      </c>
      <c r="D157" s="10"/>
      <c r="E157" s="20"/>
      <c r="F157" s="20"/>
      <c r="G157" s="20"/>
      <c r="H157" s="20"/>
      <c r="I157" s="20"/>
      <c r="J157" s="8"/>
    </row>
    <row r="158" spans="1:10" ht="19.5" customHeight="1">
      <c r="A158" s="11"/>
      <c r="B158" s="8"/>
      <c r="C158" s="9"/>
      <c r="D158" s="10" t="s">
        <v>80</v>
      </c>
      <c r="E158" s="20">
        <v>50000</v>
      </c>
      <c r="F158" s="20"/>
      <c r="G158" s="20">
        <v>0</v>
      </c>
      <c r="H158" s="20">
        <f>E158+F158-G158</f>
        <v>50000</v>
      </c>
      <c r="I158" s="20"/>
      <c r="J158" s="8"/>
    </row>
    <row r="159" spans="1:10" ht="19.5" customHeight="1">
      <c r="A159" s="11"/>
      <c r="B159" s="8"/>
      <c r="C159" s="9"/>
      <c r="D159" s="10" t="s">
        <v>119</v>
      </c>
      <c r="E159" s="20">
        <v>70000</v>
      </c>
      <c r="F159" s="20"/>
      <c r="G159" s="20">
        <v>46440</v>
      </c>
      <c r="H159" s="20">
        <f>E159+F159-G159</f>
        <v>23560</v>
      </c>
      <c r="I159" s="20"/>
      <c r="J159" s="8"/>
    </row>
    <row r="160" spans="1:10" ht="19.5" customHeight="1">
      <c r="A160" s="11"/>
      <c r="B160" s="8"/>
      <c r="C160" s="9"/>
      <c r="D160" s="10" t="s">
        <v>120</v>
      </c>
      <c r="E160" s="20">
        <v>50000</v>
      </c>
      <c r="F160" s="20"/>
      <c r="G160" s="20">
        <v>0</v>
      </c>
      <c r="H160" s="20">
        <f>E160+F160-G160</f>
        <v>50000</v>
      </c>
      <c r="I160" s="20"/>
      <c r="J160" s="8"/>
    </row>
    <row r="161" spans="1:10" ht="19.5" customHeight="1">
      <c r="A161" s="11"/>
      <c r="B161" s="8"/>
      <c r="C161" s="9"/>
      <c r="D161" s="10" t="s">
        <v>121</v>
      </c>
      <c r="E161" s="20">
        <v>415800</v>
      </c>
      <c r="F161" s="20"/>
      <c r="G161" s="20">
        <v>340200</v>
      </c>
      <c r="H161" s="20">
        <f>E161+F161-G161</f>
        <v>75600</v>
      </c>
      <c r="I161" s="20"/>
      <c r="J161" s="8"/>
    </row>
    <row r="162" spans="1:10" ht="19.5" customHeight="1">
      <c r="A162" s="54" t="s">
        <v>46</v>
      </c>
      <c r="B162" s="55"/>
      <c r="C162" s="55"/>
      <c r="D162" s="56"/>
      <c r="E162" s="22">
        <f>SUM(E158:E161)</f>
        <v>585800</v>
      </c>
      <c r="F162" s="22">
        <f>SUM(F158:F161)</f>
        <v>0</v>
      </c>
      <c r="G162" s="22">
        <f>SUM(G158:G161)</f>
        <v>386640</v>
      </c>
      <c r="H162" s="22">
        <f>SUM(H158:H161)</f>
        <v>199160</v>
      </c>
      <c r="I162" s="22"/>
      <c r="J162" s="8"/>
    </row>
    <row r="163" spans="1:10" ht="19.5" customHeight="1">
      <c r="A163" s="11"/>
      <c r="B163" s="8"/>
      <c r="C163" s="13" t="s">
        <v>49</v>
      </c>
      <c r="D163" s="10"/>
      <c r="E163" s="19"/>
      <c r="F163" s="19"/>
      <c r="G163" s="19"/>
      <c r="H163" s="19"/>
      <c r="I163" s="19"/>
      <c r="J163" s="8"/>
    </row>
    <row r="164" spans="1:10" ht="19.5" customHeight="1">
      <c r="A164" s="11"/>
      <c r="B164" s="8"/>
      <c r="C164" s="9" t="s">
        <v>87</v>
      </c>
      <c r="D164" s="10"/>
      <c r="E164" s="20">
        <v>624700</v>
      </c>
      <c r="F164" s="20"/>
      <c r="G164" s="20">
        <v>282126.92</v>
      </c>
      <c r="H164" s="20">
        <f>E164+F164-G164</f>
        <v>342573.08</v>
      </c>
      <c r="I164" s="20"/>
      <c r="J164" s="8"/>
    </row>
    <row r="165" spans="1:10" ht="19.5" customHeight="1">
      <c r="A165" s="54" t="s">
        <v>62</v>
      </c>
      <c r="B165" s="55"/>
      <c r="C165" s="55"/>
      <c r="D165" s="56"/>
      <c r="E165" s="22">
        <f>SUM(E164:E164)</f>
        <v>624700</v>
      </c>
      <c r="F165" s="22">
        <f>SUM(F164:F164)</f>
        <v>0</v>
      </c>
      <c r="G165" s="22">
        <f>SUM(G164:G164)</f>
        <v>282126.92</v>
      </c>
      <c r="H165" s="22">
        <f>SUM(H164:H164)</f>
        <v>342573.08</v>
      </c>
      <c r="I165" s="22"/>
      <c r="J165" s="8"/>
    </row>
    <row r="166" spans="1:10" ht="19.5" customHeight="1">
      <c r="A166" s="25"/>
      <c r="B166" s="25"/>
      <c r="C166" s="25"/>
      <c r="D166" s="25"/>
      <c r="E166" s="29"/>
      <c r="F166" s="29"/>
      <c r="G166" s="29"/>
      <c r="H166" s="29"/>
      <c r="I166" s="29"/>
      <c r="J166" s="8"/>
    </row>
    <row r="167" spans="1:10" ht="19.5" customHeight="1">
      <c r="A167" s="25"/>
      <c r="B167" s="25"/>
      <c r="C167" s="25"/>
      <c r="D167" s="25"/>
      <c r="E167" s="29"/>
      <c r="F167" s="29"/>
      <c r="G167" s="29"/>
      <c r="H167" s="29"/>
      <c r="I167" s="29"/>
      <c r="J167" s="8"/>
    </row>
    <row r="168" spans="1:10" ht="19.5" customHeight="1">
      <c r="A168" s="25"/>
      <c r="B168" s="25"/>
      <c r="C168" s="25"/>
      <c r="D168" s="25"/>
      <c r="E168" s="29"/>
      <c r="F168" s="29"/>
      <c r="G168" s="29"/>
      <c r="H168" s="29"/>
      <c r="I168" s="29"/>
      <c r="J168" s="8"/>
    </row>
    <row r="169" spans="1:9" ht="19.5" customHeight="1">
      <c r="A169" s="63" t="s">
        <v>79</v>
      </c>
      <c r="B169" s="63"/>
      <c r="C169" s="63"/>
      <c r="D169" s="63"/>
      <c r="E169" s="63"/>
      <c r="F169" s="63"/>
      <c r="G169" s="63"/>
      <c r="H169" s="63"/>
      <c r="I169" s="63"/>
    </row>
    <row r="170" spans="1:10" ht="19.5" customHeight="1">
      <c r="A170" s="64" t="s">
        <v>1</v>
      </c>
      <c r="B170" s="65"/>
      <c r="C170" s="65"/>
      <c r="D170" s="66"/>
      <c r="E170" s="3" t="s">
        <v>5</v>
      </c>
      <c r="F170" s="4" t="s">
        <v>7</v>
      </c>
      <c r="G170" s="3" t="s">
        <v>9</v>
      </c>
      <c r="H170" s="70" t="s">
        <v>11</v>
      </c>
      <c r="I170" s="70" t="s">
        <v>12</v>
      </c>
      <c r="J170" s="8"/>
    </row>
    <row r="171" spans="1:10" ht="19.5" customHeight="1">
      <c r="A171" s="67"/>
      <c r="B171" s="68"/>
      <c r="C171" s="68"/>
      <c r="D171" s="69"/>
      <c r="E171" s="5" t="s">
        <v>6</v>
      </c>
      <c r="F171" s="6" t="s">
        <v>8</v>
      </c>
      <c r="G171" s="5" t="s">
        <v>10</v>
      </c>
      <c r="H171" s="71"/>
      <c r="I171" s="71"/>
      <c r="J171" s="8"/>
    </row>
    <row r="172" spans="1:10" ht="19.5" customHeight="1">
      <c r="A172" s="24"/>
      <c r="B172" s="28" t="s">
        <v>70</v>
      </c>
      <c r="C172" s="25"/>
      <c r="D172" s="26"/>
      <c r="E172" s="27"/>
      <c r="F172" s="27"/>
      <c r="G172" s="27"/>
      <c r="H172" s="27"/>
      <c r="I172" s="27"/>
      <c r="J172" s="8"/>
    </row>
    <row r="173" spans="1:10" ht="19.5" customHeight="1">
      <c r="A173" s="11"/>
      <c r="B173" s="8"/>
      <c r="C173" s="13" t="s">
        <v>71</v>
      </c>
      <c r="D173" s="10"/>
      <c r="E173" s="20"/>
      <c r="F173" s="20"/>
      <c r="G173" s="20"/>
      <c r="H173" s="20"/>
      <c r="I173" s="20"/>
      <c r="J173" s="8"/>
    </row>
    <row r="174" spans="1:10" ht="19.5" customHeight="1">
      <c r="A174" s="11"/>
      <c r="B174" s="8"/>
      <c r="C174" s="9" t="s">
        <v>88</v>
      </c>
      <c r="D174" s="10"/>
      <c r="E174" s="20">
        <v>1509000</v>
      </c>
      <c r="F174" s="20"/>
      <c r="G174" s="20">
        <v>1245000</v>
      </c>
      <c r="H174" s="20">
        <f>E174+F174-G174</f>
        <v>264000</v>
      </c>
      <c r="I174" s="20"/>
      <c r="J174" s="8"/>
    </row>
    <row r="175" spans="1:10" ht="19.5" customHeight="1">
      <c r="A175" s="54" t="s">
        <v>74</v>
      </c>
      <c r="B175" s="55"/>
      <c r="C175" s="55"/>
      <c r="D175" s="56"/>
      <c r="E175" s="22">
        <f>SUM(E173:E174)</f>
        <v>1509000</v>
      </c>
      <c r="F175" s="22">
        <f>SUM(F173:F174)</f>
        <v>0</v>
      </c>
      <c r="G175" s="22">
        <f>SUM(G173:G174)</f>
        <v>1245000</v>
      </c>
      <c r="H175" s="22">
        <f>SUM(H173:H174)</f>
        <v>264000</v>
      </c>
      <c r="I175" s="22"/>
      <c r="J175" s="8"/>
    </row>
    <row r="176" spans="1:10" ht="19.5" customHeight="1">
      <c r="A176" s="60" t="s">
        <v>89</v>
      </c>
      <c r="B176" s="61"/>
      <c r="C176" s="61"/>
      <c r="D176" s="62"/>
      <c r="E176" s="23"/>
      <c r="F176" s="23"/>
      <c r="G176" s="23"/>
      <c r="H176" s="23"/>
      <c r="I176" s="23"/>
      <c r="J176" s="8"/>
    </row>
    <row r="177" spans="1:10" ht="19.5" customHeight="1">
      <c r="A177" s="7" t="s">
        <v>90</v>
      </c>
      <c r="B177" s="12"/>
      <c r="C177" s="13"/>
      <c r="D177" s="10"/>
      <c r="E177" s="19"/>
      <c r="F177" s="19"/>
      <c r="G177" s="19"/>
      <c r="H177" s="19"/>
      <c r="I177" s="19"/>
      <c r="J177" s="8"/>
    </row>
    <row r="178" spans="1:10" ht="19.5" customHeight="1">
      <c r="A178" s="11"/>
      <c r="B178" s="12" t="s">
        <v>83</v>
      </c>
      <c r="C178" s="13"/>
      <c r="D178" s="10"/>
      <c r="E178" s="19"/>
      <c r="F178" s="19"/>
      <c r="G178" s="19"/>
      <c r="H178" s="19"/>
      <c r="I178" s="19"/>
      <c r="J178" s="8"/>
    </row>
    <row r="179" spans="1:10" ht="19.5" customHeight="1">
      <c r="A179" s="11"/>
      <c r="B179" s="8"/>
      <c r="C179" s="13" t="s">
        <v>41</v>
      </c>
      <c r="D179" s="10"/>
      <c r="E179" s="20"/>
      <c r="F179" s="20"/>
      <c r="G179" s="20"/>
      <c r="H179" s="20"/>
      <c r="I179" s="20"/>
      <c r="J179" s="8"/>
    </row>
    <row r="180" spans="1:10" ht="19.5" customHeight="1">
      <c r="A180" s="11"/>
      <c r="B180" s="8"/>
      <c r="C180" s="9" t="s">
        <v>44</v>
      </c>
      <c r="D180" s="10"/>
      <c r="E180" s="20"/>
      <c r="F180" s="20"/>
      <c r="G180" s="20"/>
      <c r="H180" s="20"/>
      <c r="I180" s="20"/>
      <c r="J180" s="8"/>
    </row>
    <row r="181" spans="1:10" ht="19.5" customHeight="1">
      <c r="A181" s="11"/>
      <c r="B181" s="8"/>
      <c r="C181" s="9"/>
      <c r="D181" s="10" t="s">
        <v>136</v>
      </c>
      <c r="E181" s="20">
        <v>20000</v>
      </c>
      <c r="F181" s="20"/>
      <c r="G181" s="20">
        <v>0</v>
      </c>
      <c r="H181" s="20">
        <f>E181+F181-G181</f>
        <v>20000</v>
      </c>
      <c r="I181" s="20"/>
      <c r="J181" s="8"/>
    </row>
    <row r="182" spans="1:10" ht="19.5" customHeight="1">
      <c r="A182" s="11"/>
      <c r="B182" s="8"/>
      <c r="C182" s="9"/>
      <c r="D182" s="10" t="s">
        <v>137</v>
      </c>
      <c r="E182" s="20">
        <v>100000</v>
      </c>
      <c r="F182" s="20"/>
      <c r="G182" s="20">
        <v>95060</v>
      </c>
      <c r="H182" s="20">
        <f>E182+F182-G182</f>
        <v>4940</v>
      </c>
      <c r="I182" s="20"/>
      <c r="J182" s="8"/>
    </row>
    <row r="183" spans="1:9" ht="19.5" customHeight="1">
      <c r="A183" s="11"/>
      <c r="B183" s="8"/>
      <c r="C183" s="9"/>
      <c r="D183" s="10" t="s">
        <v>159</v>
      </c>
      <c r="E183" s="20">
        <v>0</v>
      </c>
      <c r="F183" s="45">
        <v>30000</v>
      </c>
      <c r="G183" s="20">
        <v>20870</v>
      </c>
      <c r="H183" s="20">
        <f>E183+F183-G183</f>
        <v>9130</v>
      </c>
      <c r="I183" s="20" t="s">
        <v>158</v>
      </c>
    </row>
    <row r="184" spans="1:9" ht="19.5" customHeight="1">
      <c r="A184" s="54" t="s">
        <v>46</v>
      </c>
      <c r="B184" s="55"/>
      <c r="C184" s="55"/>
      <c r="D184" s="56"/>
      <c r="E184" s="22">
        <f>SUM(E181:E183)</f>
        <v>120000</v>
      </c>
      <c r="F184" s="22">
        <f>SUM(F181:F183)</f>
        <v>30000</v>
      </c>
      <c r="G184" s="22">
        <f>SUM(G181:G183)</f>
        <v>115930</v>
      </c>
      <c r="H184" s="22">
        <f>SUM(H181:H183)</f>
        <v>34070</v>
      </c>
      <c r="I184" s="22"/>
    </row>
    <row r="185" spans="1:9" ht="19.5" customHeight="1">
      <c r="A185" s="11"/>
      <c r="B185" s="8"/>
      <c r="C185" s="13" t="s">
        <v>49</v>
      </c>
      <c r="D185" s="10"/>
      <c r="E185" s="19"/>
      <c r="F185" s="19"/>
      <c r="G185" s="19"/>
      <c r="H185" s="19"/>
      <c r="I185" s="19"/>
    </row>
    <row r="186" spans="1:9" ht="19.5" customHeight="1">
      <c r="A186" s="11"/>
      <c r="B186" s="8"/>
      <c r="C186" s="9" t="s">
        <v>91</v>
      </c>
      <c r="D186" s="10"/>
      <c r="E186" s="20">
        <v>10000</v>
      </c>
      <c r="F186" s="20"/>
      <c r="G186" s="20">
        <v>0</v>
      </c>
      <c r="H186" s="20">
        <f>E186+F186-G186</f>
        <v>10000</v>
      </c>
      <c r="I186" s="20"/>
    </row>
    <row r="187" spans="1:9" ht="19.5" customHeight="1">
      <c r="A187" s="54" t="s">
        <v>62</v>
      </c>
      <c r="B187" s="55"/>
      <c r="C187" s="55"/>
      <c r="D187" s="56"/>
      <c r="E187" s="22">
        <f>SUM(E186:E186)</f>
        <v>10000</v>
      </c>
      <c r="F187" s="22">
        <f>SUM(F186:F186)</f>
        <v>0</v>
      </c>
      <c r="G187" s="22">
        <f>SUM(G186:G186)</f>
        <v>0</v>
      </c>
      <c r="H187" s="22">
        <f>SUM(H186:H186)</f>
        <v>10000</v>
      </c>
      <c r="I187" s="22"/>
    </row>
    <row r="188" spans="1:10" ht="19.5" customHeight="1">
      <c r="A188" s="31"/>
      <c r="B188" s="31"/>
      <c r="C188" s="32"/>
      <c r="D188" s="31"/>
      <c r="E188" s="37"/>
      <c r="F188" s="37"/>
      <c r="G188" s="37"/>
      <c r="H188" s="37"/>
      <c r="I188" s="37"/>
      <c r="J188" s="8"/>
    </row>
    <row r="189" spans="1:10" ht="19.5" customHeight="1">
      <c r="A189" s="8"/>
      <c r="B189" s="8"/>
      <c r="C189" s="9"/>
      <c r="D189" s="8"/>
      <c r="E189" s="41"/>
      <c r="F189" s="41"/>
      <c r="G189" s="41"/>
      <c r="H189" s="41"/>
      <c r="I189" s="41"/>
      <c r="J189" s="8"/>
    </row>
    <row r="190" spans="1:10" ht="19.5" customHeight="1">
      <c r="A190" s="8"/>
      <c r="B190" s="8"/>
      <c r="C190" s="9"/>
      <c r="D190" s="8"/>
      <c r="E190" s="41"/>
      <c r="F190" s="41"/>
      <c r="G190" s="41"/>
      <c r="H190" s="41"/>
      <c r="I190" s="41"/>
      <c r="J190" s="8"/>
    </row>
    <row r="191" spans="1:10" ht="19.5" customHeight="1">
      <c r="A191" s="8"/>
      <c r="B191" s="8"/>
      <c r="C191" s="9"/>
      <c r="D191" s="8"/>
      <c r="E191" s="41"/>
      <c r="F191" s="41"/>
      <c r="G191" s="41"/>
      <c r="H191" s="41"/>
      <c r="I191" s="41"/>
      <c r="J191" s="8"/>
    </row>
    <row r="192" spans="1:10" ht="19.5" customHeight="1">
      <c r="A192" s="8"/>
      <c r="B192" s="8"/>
      <c r="C192" s="9"/>
      <c r="D192" s="8"/>
      <c r="E192" s="41"/>
      <c r="F192" s="41"/>
      <c r="G192" s="41"/>
      <c r="H192" s="41"/>
      <c r="I192" s="41"/>
      <c r="J192" s="8"/>
    </row>
    <row r="193" spans="1:10" ht="19.5" customHeight="1">
      <c r="A193" s="8"/>
      <c r="B193" s="8"/>
      <c r="C193" s="9"/>
      <c r="D193" s="8"/>
      <c r="E193" s="41"/>
      <c r="F193" s="41"/>
      <c r="G193" s="41"/>
      <c r="H193" s="41"/>
      <c r="I193" s="41"/>
      <c r="J193" s="8"/>
    </row>
    <row r="194" spans="1:10" ht="19.5" customHeight="1">
      <c r="A194" s="8"/>
      <c r="B194" s="8"/>
      <c r="C194" s="9"/>
      <c r="D194" s="8"/>
      <c r="E194" s="41"/>
      <c r="F194" s="41"/>
      <c r="G194" s="41"/>
      <c r="H194" s="41"/>
      <c r="I194" s="41"/>
      <c r="J194" s="8"/>
    </row>
    <row r="195" spans="1:10" ht="19.5" customHeight="1">
      <c r="A195" s="8"/>
      <c r="B195" s="8"/>
      <c r="C195" s="9"/>
      <c r="D195" s="8"/>
      <c r="E195" s="41"/>
      <c r="F195" s="41"/>
      <c r="G195" s="41"/>
      <c r="H195" s="41"/>
      <c r="I195" s="41"/>
      <c r="J195" s="8"/>
    </row>
    <row r="196" spans="1:10" ht="19.5" customHeight="1">
      <c r="A196" s="8"/>
      <c r="B196" s="8"/>
      <c r="C196" s="9"/>
      <c r="D196" s="8"/>
      <c r="E196" s="41"/>
      <c r="F196" s="41"/>
      <c r="G196" s="41"/>
      <c r="H196" s="41"/>
      <c r="I196" s="41"/>
      <c r="J196" s="8"/>
    </row>
    <row r="197" spans="1:10" ht="19.5" customHeight="1">
      <c r="A197" s="63" t="s">
        <v>86</v>
      </c>
      <c r="B197" s="63"/>
      <c r="C197" s="63"/>
      <c r="D197" s="63"/>
      <c r="E197" s="63"/>
      <c r="F197" s="63"/>
      <c r="G197" s="63"/>
      <c r="H197" s="63"/>
      <c r="I197" s="63"/>
      <c r="J197" s="8"/>
    </row>
    <row r="198" spans="1:9" ht="19.5" customHeight="1">
      <c r="A198" s="64" t="s">
        <v>1</v>
      </c>
      <c r="B198" s="65"/>
      <c r="C198" s="65"/>
      <c r="D198" s="66"/>
      <c r="E198" s="3" t="s">
        <v>5</v>
      </c>
      <c r="F198" s="4" t="s">
        <v>7</v>
      </c>
      <c r="G198" s="3" t="s">
        <v>9</v>
      </c>
      <c r="H198" s="70" t="s">
        <v>11</v>
      </c>
      <c r="I198" s="70" t="s">
        <v>12</v>
      </c>
    </row>
    <row r="199" spans="1:9" ht="19.5" customHeight="1">
      <c r="A199" s="67"/>
      <c r="B199" s="68"/>
      <c r="C199" s="68"/>
      <c r="D199" s="69"/>
      <c r="E199" s="5" t="s">
        <v>6</v>
      </c>
      <c r="F199" s="6" t="s">
        <v>8</v>
      </c>
      <c r="G199" s="5" t="s">
        <v>10</v>
      </c>
      <c r="H199" s="71"/>
      <c r="I199" s="71"/>
    </row>
    <row r="200" spans="1:9" ht="19.5" customHeight="1">
      <c r="A200" s="60" t="s">
        <v>93</v>
      </c>
      <c r="B200" s="61"/>
      <c r="C200" s="61"/>
      <c r="D200" s="62"/>
      <c r="E200" s="23"/>
      <c r="F200" s="23"/>
      <c r="G200" s="23"/>
      <c r="H200" s="23"/>
      <c r="I200" s="23"/>
    </row>
    <row r="201" spans="1:9" ht="19.5" customHeight="1">
      <c r="A201" s="7" t="s">
        <v>94</v>
      </c>
      <c r="B201" s="8"/>
      <c r="C201" s="9"/>
      <c r="D201" s="10"/>
      <c r="E201" s="20"/>
      <c r="F201" s="20"/>
      <c r="G201" s="20"/>
      <c r="H201" s="20"/>
      <c r="I201" s="20"/>
    </row>
    <row r="202" spans="1:9" ht="19.5" customHeight="1">
      <c r="A202" s="11"/>
      <c r="B202" s="12" t="s">
        <v>16</v>
      </c>
      <c r="C202" s="9"/>
      <c r="D202" s="10"/>
      <c r="E202" s="20"/>
      <c r="F202" s="20"/>
      <c r="G202" s="20"/>
      <c r="H202" s="20"/>
      <c r="I202" s="20"/>
    </row>
    <row r="203" spans="1:9" ht="19.5" customHeight="1">
      <c r="A203" s="11"/>
      <c r="B203" s="8"/>
      <c r="C203" s="13" t="s">
        <v>25</v>
      </c>
      <c r="D203" s="10"/>
      <c r="E203" s="20"/>
      <c r="F203" s="20"/>
      <c r="G203" s="20"/>
      <c r="H203" s="20"/>
      <c r="I203" s="20"/>
    </row>
    <row r="204" spans="1:9" ht="19.5" customHeight="1">
      <c r="A204" s="11"/>
      <c r="B204" s="8"/>
      <c r="C204" s="9" t="s">
        <v>31</v>
      </c>
      <c r="D204" s="10"/>
      <c r="E204" s="20">
        <v>552720</v>
      </c>
      <c r="F204" s="20"/>
      <c r="G204" s="20">
        <v>404670</v>
      </c>
      <c r="H204" s="20">
        <f>E204+F204-G204</f>
        <v>148050</v>
      </c>
      <c r="I204" s="20"/>
    </row>
    <row r="205" spans="1:9" ht="19.5" customHeight="1">
      <c r="A205" s="11"/>
      <c r="B205" s="8"/>
      <c r="C205" s="9" t="s">
        <v>33</v>
      </c>
      <c r="D205" s="10"/>
      <c r="E205" s="20">
        <v>42000</v>
      </c>
      <c r="F205" s="20"/>
      <c r="G205" s="20">
        <v>31500</v>
      </c>
      <c r="H205" s="20">
        <f>E205+F205-G205</f>
        <v>10500</v>
      </c>
      <c r="I205" s="20"/>
    </row>
    <row r="206" spans="1:9" ht="19.5" customHeight="1">
      <c r="A206" s="11"/>
      <c r="B206" s="8"/>
      <c r="C206" s="9" t="s">
        <v>34</v>
      </c>
      <c r="D206" s="10"/>
      <c r="E206" s="20">
        <v>134700</v>
      </c>
      <c r="F206" s="20"/>
      <c r="G206" s="20">
        <v>97290</v>
      </c>
      <c r="H206" s="20">
        <f>E206+F206-G206</f>
        <v>37410</v>
      </c>
      <c r="I206" s="20"/>
    </row>
    <row r="207" spans="1:9" ht="19.5" customHeight="1">
      <c r="A207" s="14"/>
      <c r="B207" s="15"/>
      <c r="C207" s="16" t="s">
        <v>35</v>
      </c>
      <c r="D207" s="17"/>
      <c r="E207" s="21">
        <v>24000</v>
      </c>
      <c r="F207" s="21"/>
      <c r="G207" s="21">
        <v>18000</v>
      </c>
      <c r="H207" s="20">
        <f>E207+F207-G207</f>
        <v>6000</v>
      </c>
      <c r="I207" s="21"/>
    </row>
    <row r="208" spans="1:9" ht="19.5" customHeight="1">
      <c r="A208" s="54" t="s">
        <v>26</v>
      </c>
      <c r="B208" s="55"/>
      <c r="C208" s="55"/>
      <c r="D208" s="56"/>
      <c r="E208" s="22">
        <f>SUM(E204:E207)</f>
        <v>753420</v>
      </c>
      <c r="F208" s="22">
        <f>SUM(F204:F207)</f>
        <v>0</v>
      </c>
      <c r="G208" s="22">
        <f>SUM(G204:G207)</f>
        <v>551460</v>
      </c>
      <c r="H208" s="22">
        <f>SUM(H204:H207)</f>
        <v>201960</v>
      </c>
      <c r="I208" s="22"/>
    </row>
    <row r="209" spans="1:9" ht="19.5" customHeight="1">
      <c r="A209" s="11"/>
      <c r="B209" s="12" t="s">
        <v>83</v>
      </c>
      <c r="C209" s="9"/>
      <c r="D209" s="10"/>
      <c r="E209" s="19"/>
      <c r="F209" s="19"/>
      <c r="G209" s="19"/>
      <c r="H209" s="19"/>
      <c r="I209" s="19"/>
    </row>
    <row r="210" spans="1:9" ht="19.5" customHeight="1">
      <c r="A210" s="11"/>
      <c r="B210" s="8"/>
      <c r="C210" s="13" t="s">
        <v>36</v>
      </c>
      <c r="D210" s="10"/>
      <c r="E210" s="19"/>
      <c r="F210" s="19"/>
      <c r="G210" s="19"/>
      <c r="H210" s="19"/>
      <c r="I210" s="19"/>
    </row>
    <row r="211" spans="1:9" ht="19.5" customHeight="1">
      <c r="A211" s="11"/>
      <c r="B211" s="8"/>
      <c r="C211" s="9" t="s">
        <v>37</v>
      </c>
      <c r="D211" s="10"/>
      <c r="E211" s="20">
        <v>65000</v>
      </c>
      <c r="F211" s="44">
        <v>-31600</v>
      </c>
      <c r="G211" s="20">
        <v>0</v>
      </c>
      <c r="H211" s="20">
        <f>E211+F211-G211</f>
        <v>33400</v>
      </c>
      <c r="I211" s="20" t="s">
        <v>160</v>
      </c>
    </row>
    <row r="212" spans="1:9" ht="19.5" customHeight="1">
      <c r="A212" s="11"/>
      <c r="B212" s="8"/>
      <c r="C212" s="9" t="s">
        <v>38</v>
      </c>
      <c r="D212" s="10"/>
      <c r="E212" s="20">
        <v>3000</v>
      </c>
      <c r="F212" s="20"/>
      <c r="G212" s="20">
        <v>0</v>
      </c>
      <c r="H212" s="20">
        <f>E212+F212-G212</f>
        <v>3000</v>
      </c>
      <c r="I212" s="20"/>
    </row>
    <row r="213" spans="1:9" ht="19.5" customHeight="1">
      <c r="A213" s="11"/>
      <c r="B213" s="8"/>
      <c r="C213" s="9" t="s">
        <v>40</v>
      </c>
      <c r="D213" s="10"/>
      <c r="E213" s="20">
        <v>20000</v>
      </c>
      <c r="F213" s="20"/>
      <c r="G213" s="20">
        <v>13400</v>
      </c>
      <c r="H213" s="20">
        <f>E213+F213-G213</f>
        <v>6600</v>
      </c>
      <c r="I213" s="20"/>
    </row>
    <row r="214" spans="1:9" ht="19.5" customHeight="1">
      <c r="A214" s="54" t="s">
        <v>45</v>
      </c>
      <c r="B214" s="55"/>
      <c r="C214" s="55"/>
      <c r="D214" s="56"/>
      <c r="E214" s="22">
        <f>SUM(E211:E213)</f>
        <v>88000</v>
      </c>
      <c r="F214" s="22">
        <f>SUM(F211:F213)</f>
        <v>-31600</v>
      </c>
      <c r="G214" s="22">
        <f>SUM(G211:G213)</f>
        <v>13400</v>
      </c>
      <c r="H214" s="22">
        <f>SUM(H211:H213)</f>
        <v>43000</v>
      </c>
      <c r="I214" s="22"/>
    </row>
    <row r="215" spans="1:9" ht="19.5" customHeight="1">
      <c r="A215" s="11"/>
      <c r="B215" s="8"/>
      <c r="C215" s="13" t="s">
        <v>41</v>
      </c>
      <c r="D215" s="10"/>
      <c r="E215" s="20"/>
      <c r="F215" s="20"/>
      <c r="G215" s="20"/>
      <c r="H215" s="20"/>
      <c r="I215" s="20"/>
    </row>
    <row r="216" spans="1:9" ht="19.5" customHeight="1">
      <c r="A216" s="11"/>
      <c r="B216" s="8"/>
      <c r="C216" s="9" t="s">
        <v>42</v>
      </c>
      <c r="D216" s="10"/>
      <c r="E216" s="20">
        <v>257000</v>
      </c>
      <c r="F216" s="44">
        <v>-90000</v>
      </c>
      <c r="G216" s="20">
        <v>130000</v>
      </c>
      <c r="H216" s="20">
        <f>E216+F216-G216</f>
        <v>37000</v>
      </c>
      <c r="I216" s="20" t="s">
        <v>164</v>
      </c>
    </row>
    <row r="217" spans="1:9" ht="19.5" customHeight="1">
      <c r="A217" s="11"/>
      <c r="B217" s="8"/>
      <c r="C217" s="9" t="s">
        <v>44</v>
      </c>
      <c r="D217" s="10"/>
      <c r="E217" s="20"/>
      <c r="F217" s="20"/>
      <c r="G217" s="20"/>
      <c r="H217" s="20"/>
      <c r="I217" s="20"/>
    </row>
    <row r="218" spans="1:9" ht="19.5" customHeight="1">
      <c r="A218" s="11"/>
      <c r="B218" s="8"/>
      <c r="C218" s="9"/>
      <c r="D218" s="10" t="s">
        <v>80</v>
      </c>
      <c r="E218" s="20">
        <v>100000</v>
      </c>
      <c r="F218" s="20"/>
      <c r="G218" s="20">
        <v>0</v>
      </c>
      <c r="H218" s="20">
        <f>E218+F218-G218</f>
        <v>100000</v>
      </c>
      <c r="I218" s="20"/>
    </row>
    <row r="219" spans="1:9" ht="19.5" customHeight="1">
      <c r="A219" s="11"/>
      <c r="B219" s="8"/>
      <c r="C219" s="9" t="s">
        <v>48</v>
      </c>
      <c r="D219" s="10"/>
      <c r="E219" s="20">
        <v>10000</v>
      </c>
      <c r="F219" s="45">
        <v>90000</v>
      </c>
      <c r="G219" s="20">
        <v>26000</v>
      </c>
      <c r="H219" s="20">
        <f>E219+F219-G219</f>
        <v>74000</v>
      </c>
      <c r="I219" s="20" t="s">
        <v>164</v>
      </c>
    </row>
    <row r="220" spans="1:9" ht="19.5" customHeight="1">
      <c r="A220" s="54" t="s">
        <v>46</v>
      </c>
      <c r="B220" s="55"/>
      <c r="C220" s="55"/>
      <c r="D220" s="56"/>
      <c r="E220" s="22">
        <f>SUM(E216:E219)</f>
        <v>367000</v>
      </c>
      <c r="F220" s="22">
        <f>SUM(F216:F219)</f>
        <v>0</v>
      </c>
      <c r="G220" s="22">
        <f>SUM(G216:G219)</f>
        <v>156000</v>
      </c>
      <c r="H220" s="22">
        <f>SUM(H216:H219)</f>
        <v>211000</v>
      </c>
      <c r="I220" s="22"/>
    </row>
    <row r="221" spans="1:9" ht="19.5" customHeight="1">
      <c r="A221" s="11"/>
      <c r="B221" s="8"/>
      <c r="C221" s="13" t="s">
        <v>49</v>
      </c>
      <c r="D221" s="10"/>
      <c r="E221" s="19"/>
      <c r="F221" s="19"/>
      <c r="G221" s="19"/>
      <c r="H221" s="19"/>
      <c r="I221" s="19"/>
    </row>
    <row r="222" spans="1:9" ht="19.5" customHeight="1">
      <c r="A222" s="11"/>
      <c r="B222" s="8"/>
      <c r="C222" s="9" t="s">
        <v>50</v>
      </c>
      <c r="D222" s="10"/>
      <c r="E222" s="20">
        <v>25000</v>
      </c>
      <c r="F222" s="20"/>
      <c r="G222" s="20">
        <v>7570</v>
      </c>
      <c r="H222" s="20">
        <f>E222+F222-G222</f>
        <v>17430</v>
      </c>
      <c r="I222" s="20"/>
    </row>
    <row r="223" spans="1:9" ht="19.5" customHeight="1">
      <c r="A223" s="14"/>
      <c r="B223" s="15"/>
      <c r="C223" s="16" t="s">
        <v>96</v>
      </c>
      <c r="D223" s="17"/>
      <c r="E223" s="21">
        <v>40000</v>
      </c>
      <c r="F223" s="21"/>
      <c r="G223" s="21">
        <v>0</v>
      </c>
      <c r="H223" s="21">
        <f>E223+F223-G223</f>
        <v>40000</v>
      </c>
      <c r="I223" s="21"/>
    </row>
    <row r="224" spans="1:10" ht="19.5" customHeight="1">
      <c r="A224" s="8"/>
      <c r="B224" s="8"/>
      <c r="C224" s="9"/>
      <c r="D224" s="8"/>
      <c r="E224" s="41"/>
      <c r="F224" s="41"/>
      <c r="G224" s="41"/>
      <c r="H224" s="41"/>
      <c r="I224" s="41"/>
      <c r="J224" s="8"/>
    </row>
    <row r="225" spans="1:10" ht="19.5" customHeight="1">
      <c r="A225" s="63" t="s">
        <v>92</v>
      </c>
      <c r="B225" s="63"/>
      <c r="C225" s="63"/>
      <c r="D225" s="63"/>
      <c r="E225" s="63"/>
      <c r="F225" s="63"/>
      <c r="G225" s="63"/>
      <c r="H225" s="63"/>
      <c r="I225" s="63"/>
      <c r="J225" s="8"/>
    </row>
    <row r="226" spans="1:9" ht="19.5" customHeight="1">
      <c r="A226" s="64" t="s">
        <v>1</v>
      </c>
      <c r="B226" s="65"/>
      <c r="C226" s="65"/>
      <c r="D226" s="66"/>
      <c r="E226" s="3" t="s">
        <v>5</v>
      </c>
      <c r="F226" s="4" t="s">
        <v>7</v>
      </c>
      <c r="G226" s="3" t="s">
        <v>9</v>
      </c>
      <c r="H226" s="70" t="s">
        <v>11</v>
      </c>
      <c r="I226" s="70" t="s">
        <v>12</v>
      </c>
    </row>
    <row r="227" spans="1:9" ht="19.5" customHeight="1">
      <c r="A227" s="67"/>
      <c r="B227" s="68"/>
      <c r="C227" s="68"/>
      <c r="D227" s="69"/>
      <c r="E227" s="5" t="s">
        <v>6</v>
      </c>
      <c r="F227" s="6" t="s">
        <v>8</v>
      </c>
      <c r="G227" s="5" t="s">
        <v>10</v>
      </c>
      <c r="H227" s="71"/>
      <c r="I227" s="71"/>
    </row>
    <row r="228" spans="1:9" ht="19.5" customHeight="1">
      <c r="A228" s="11"/>
      <c r="B228" s="8"/>
      <c r="C228" s="9" t="s">
        <v>97</v>
      </c>
      <c r="D228" s="10"/>
      <c r="E228" s="20">
        <v>50000</v>
      </c>
      <c r="F228" s="20"/>
      <c r="G228" s="20">
        <v>0</v>
      </c>
      <c r="H228" s="20">
        <f>E228+F228-G228</f>
        <v>50000</v>
      </c>
      <c r="I228" s="20"/>
    </row>
    <row r="229" spans="1:9" ht="19.5" customHeight="1">
      <c r="A229" s="11"/>
      <c r="B229" s="8"/>
      <c r="C229" s="9" t="s">
        <v>52</v>
      </c>
      <c r="D229" s="10"/>
      <c r="E229" s="20">
        <v>50000</v>
      </c>
      <c r="F229" s="20"/>
      <c r="G229" s="20">
        <v>0</v>
      </c>
      <c r="H229" s="20">
        <f>E229+F229-G229</f>
        <v>50000</v>
      </c>
      <c r="I229" s="20"/>
    </row>
    <row r="230" spans="1:9" ht="19.5" customHeight="1">
      <c r="A230" s="11"/>
      <c r="B230" s="8"/>
      <c r="C230" s="9" t="s">
        <v>53</v>
      </c>
      <c r="D230" s="10"/>
      <c r="E230" s="20">
        <v>50000</v>
      </c>
      <c r="F230" s="44">
        <v>-25000</v>
      </c>
      <c r="G230" s="20">
        <v>1100</v>
      </c>
      <c r="H230" s="20">
        <f>E230+F230-G230</f>
        <v>23900</v>
      </c>
      <c r="I230" s="20" t="s">
        <v>165</v>
      </c>
    </row>
    <row r="231" spans="1:9" ht="19.5" customHeight="1">
      <c r="A231" s="11"/>
      <c r="B231" s="8"/>
      <c r="C231" s="9" t="s">
        <v>81</v>
      </c>
      <c r="D231" s="10"/>
      <c r="E231" s="20">
        <v>20000</v>
      </c>
      <c r="F231" s="20"/>
      <c r="G231" s="20">
        <v>0</v>
      </c>
      <c r="H231" s="20">
        <f>E231+F231-G231</f>
        <v>20000</v>
      </c>
      <c r="I231" s="20"/>
    </row>
    <row r="232" spans="1:9" ht="19.5" customHeight="1">
      <c r="A232" s="11"/>
      <c r="B232" s="8"/>
      <c r="C232" s="9" t="s">
        <v>54</v>
      </c>
      <c r="D232" s="10"/>
      <c r="E232" s="20">
        <v>30000</v>
      </c>
      <c r="F232" s="45">
        <v>25000</v>
      </c>
      <c r="G232" s="20">
        <v>28770</v>
      </c>
      <c r="H232" s="20">
        <f>E232+F232-G232</f>
        <v>26230</v>
      </c>
      <c r="I232" s="20" t="s">
        <v>165</v>
      </c>
    </row>
    <row r="233" spans="1:9" ht="19.5" customHeight="1">
      <c r="A233" s="54" t="s">
        <v>62</v>
      </c>
      <c r="B233" s="55"/>
      <c r="C233" s="55"/>
      <c r="D233" s="56"/>
      <c r="E233" s="22">
        <f>SUM(E222:E232)</f>
        <v>265000</v>
      </c>
      <c r="F233" s="22">
        <f>SUM(F222:F232)</f>
        <v>0</v>
      </c>
      <c r="G233" s="22">
        <f>SUM(G222:G232)</f>
        <v>37440</v>
      </c>
      <c r="H233" s="22">
        <f>SUM(H222:H232)</f>
        <v>227560</v>
      </c>
      <c r="I233" s="22"/>
    </row>
    <row r="234" spans="1:9" ht="19.5" customHeight="1">
      <c r="A234" s="11"/>
      <c r="B234" s="12" t="s">
        <v>64</v>
      </c>
      <c r="C234" s="9"/>
      <c r="D234" s="10"/>
      <c r="E234" s="19"/>
      <c r="F234" s="19"/>
      <c r="G234" s="19"/>
      <c r="H234" s="19"/>
      <c r="I234" s="19"/>
    </row>
    <row r="235" spans="1:9" ht="19.5" customHeight="1">
      <c r="A235" s="11"/>
      <c r="B235" s="8"/>
      <c r="C235" s="13" t="s">
        <v>65</v>
      </c>
      <c r="D235" s="10"/>
      <c r="E235" s="19"/>
      <c r="F235" s="19"/>
      <c r="G235" s="19"/>
      <c r="H235" s="19"/>
      <c r="I235" s="19"/>
    </row>
    <row r="236" spans="1:9" ht="19.5" customHeight="1">
      <c r="A236" s="11"/>
      <c r="B236" s="8"/>
      <c r="C236" s="9" t="s">
        <v>138</v>
      </c>
      <c r="D236" s="10"/>
      <c r="E236" s="20"/>
      <c r="F236" s="20"/>
      <c r="G236" s="20"/>
      <c r="H236" s="20"/>
      <c r="I236" s="20"/>
    </row>
    <row r="237" spans="1:9" ht="19.5" customHeight="1">
      <c r="A237" s="11"/>
      <c r="B237" s="8"/>
      <c r="C237" s="9"/>
      <c r="D237" s="10" t="s">
        <v>139</v>
      </c>
      <c r="E237" s="20">
        <v>19400</v>
      </c>
      <c r="F237" s="20"/>
      <c r="G237" s="20">
        <v>11600</v>
      </c>
      <c r="H237" s="20">
        <f>E237+F237-G237</f>
        <v>7800</v>
      </c>
      <c r="I237" s="20"/>
    </row>
    <row r="238" spans="1:9" ht="19.5" customHeight="1">
      <c r="A238" s="11"/>
      <c r="B238" s="8"/>
      <c r="C238" s="9"/>
      <c r="D238" s="10" t="s">
        <v>161</v>
      </c>
      <c r="E238" s="20">
        <v>0</v>
      </c>
      <c r="F238" s="45">
        <v>19600</v>
      </c>
      <c r="G238" s="20">
        <v>19600</v>
      </c>
      <c r="H238" s="20">
        <f>E238+F238-G238</f>
        <v>0</v>
      </c>
      <c r="I238" s="20" t="s">
        <v>160</v>
      </c>
    </row>
    <row r="239" spans="1:9" ht="19.5" customHeight="1">
      <c r="A239" s="11"/>
      <c r="B239" s="8"/>
      <c r="C239" s="9"/>
      <c r="D239" s="10" t="s">
        <v>162</v>
      </c>
      <c r="E239" s="20">
        <v>0</v>
      </c>
      <c r="F239" s="45">
        <v>12000</v>
      </c>
      <c r="G239" s="20">
        <v>12000</v>
      </c>
      <c r="H239" s="20">
        <f>E239+F239-G239</f>
        <v>0</v>
      </c>
      <c r="I239" s="20" t="s">
        <v>160</v>
      </c>
    </row>
    <row r="240" spans="1:9" ht="19.5" customHeight="1">
      <c r="A240" s="54" t="s">
        <v>66</v>
      </c>
      <c r="B240" s="55"/>
      <c r="C240" s="55"/>
      <c r="D240" s="56"/>
      <c r="E240" s="22">
        <f>SUM(E237:E239)</f>
        <v>19400</v>
      </c>
      <c r="F240" s="22">
        <f>SUM(F237:F239)</f>
        <v>31600</v>
      </c>
      <c r="G240" s="22">
        <f>SUM(G237:G239)</f>
        <v>43200</v>
      </c>
      <c r="H240" s="22">
        <f>SUM(H237:H239)</f>
        <v>7800</v>
      </c>
      <c r="I240" s="22"/>
    </row>
    <row r="241" spans="1:9" ht="19.5" customHeight="1">
      <c r="A241" s="7" t="s">
        <v>101</v>
      </c>
      <c r="B241" s="8"/>
      <c r="C241" s="9"/>
      <c r="D241" s="10"/>
      <c r="E241" s="20"/>
      <c r="F241" s="20"/>
      <c r="G241" s="20"/>
      <c r="H241" s="20"/>
      <c r="I241" s="20"/>
    </row>
    <row r="242" spans="1:10" ht="19.5" customHeight="1">
      <c r="A242" s="11"/>
      <c r="B242" s="12" t="s">
        <v>83</v>
      </c>
      <c r="C242" s="13"/>
      <c r="D242" s="10"/>
      <c r="E242" s="19"/>
      <c r="F242" s="19"/>
      <c r="G242" s="19"/>
      <c r="H242" s="19"/>
      <c r="I242" s="19"/>
      <c r="J242" s="8"/>
    </row>
    <row r="243" spans="1:10" ht="19.5" customHeight="1">
      <c r="A243" s="11"/>
      <c r="B243" s="8"/>
      <c r="C243" s="13" t="s">
        <v>41</v>
      </c>
      <c r="D243" s="10"/>
      <c r="E243" s="20"/>
      <c r="F243" s="20"/>
      <c r="G243" s="20"/>
      <c r="H243" s="20"/>
      <c r="I243" s="20"/>
      <c r="J243" s="8"/>
    </row>
    <row r="244" spans="1:9" ht="19.5" customHeight="1">
      <c r="A244" s="11"/>
      <c r="B244" s="8"/>
      <c r="C244" s="9" t="s">
        <v>48</v>
      </c>
      <c r="D244" s="10"/>
      <c r="E244" s="20">
        <v>1672480</v>
      </c>
      <c r="F244" s="20"/>
      <c r="G244" s="20">
        <v>0</v>
      </c>
      <c r="H244" s="20">
        <f>E244+F244-G244</f>
        <v>1672480</v>
      </c>
      <c r="I244" s="20"/>
    </row>
    <row r="245" spans="1:9" ht="19.5" customHeight="1">
      <c r="A245" s="54" t="s">
        <v>46</v>
      </c>
      <c r="B245" s="55"/>
      <c r="C245" s="55"/>
      <c r="D245" s="56"/>
      <c r="E245" s="22">
        <f>SUM(E241:E244)</f>
        <v>1672480</v>
      </c>
      <c r="F245" s="22">
        <f>SUM(F241:F244)</f>
        <v>0</v>
      </c>
      <c r="G245" s="22">
        <f>SUM(G241:G244)</f>
        <v>0</v>
      </c>
      <c r="H245" s="22">
        <f>SUM(H241:H244)</f>
        <v>1672480</v>
      </c>
      <c r="I245" s="22"/>
    </row>
    <row r="246" spans="1:9" ht="19.5" customHeight="1">
      <c r="A246" s="24"/>
      <c r="B246" s="28" t="s">
        <v>70</v>
      </c>
      <c r="C246" s="25"/>
      <c r="D246" s="26"/>
      <c r="E246" s="27"/>
      <c r="F246" s="27"/>
      <c r="G246" s="27"/>
      <c r="H246" s="27"/>
      <c r="I246" s="27"/>
    </row>
    <row r="247" spans="1:9" ht="19.5" customHeight="1">
      <c r="A247" s="11"/>
      <c r="B247" s="8"/>
      <c r="C247" s="13" t="s">
        <v>71</v>
      </c>
      <c r="D247" s="10"/>
      <c r="E247" s="20"/>
      <c r="F247" s="20"/>
      <c r="G247" s="20"/>
      <c r="H247" s="20"/>
      <c r="I247" s="20"/>
    </row>
    <row r="248" spans="1:9" ht="19.5" customHeight="1">
      <c r="A248" s="11"/>
      <c r="B248" s="8"/>
      <c r="C248" s="9" t="s">
        <v>72</v>
      </c>
      <c r="D248" s="10"/>
      <c r="E248" s="20">
        <v>496070</v>
      </c>
      <c r="F248" s="20"/>
      <c r="G248" s="20">
        <v>301085.56</v>
      </c>
      <c r="H248" s="20">
        <f>E248+F248-G248</f>
        <v>194984.44</v>
      </c>
      <c r="I248" s="20"/>
    </row>
    <row r="249" spans="1:9" ht="19.5" customHeight="1">
      <c r="A249" s="54" t="s">
        <v>74</v>
      </c>
      <c r="B249" s="55"/>
      <c r="C249" s="55"/>
      <c r="D249" s="56"/>
      <c r="E249" s="22">
        <f>SUM(E247:E248)</f>
        <v>496070</v>
      </c>
      <c r="F249" s="22">
        <f>SUM(F247:F248)</f>
        <v>0</v>
      </c>
      <c r="G249" s="22">
        <f>SUM(G247:G248)</f>
        <v>301085.56</v>
      </c>
      <c r="H249" s="22">
        <f>SUM(H247:H248)</f>
        <v>194984.44</v>
      </c>
      <c r="I249" s="22"/>
    </row>
    <row r="250" spans="1:10" ht="19.5" customHeight="1">
      <c r="A250" s="8"/>
      <c r="B250" s="8"/>
      <c r="C250" s="9"/>
      <c r="D250" s="8"/>
      <c r="E250" s="41"/>
      <c r="F250" s="41"/>
      <c r="G250" s="41"/>
      <c r="H250" s="41"/>
      <c r="I250" s="41"/>
      <c r="J250" s="8"/>
    </row>
    <row r="251" spans="1:10" ht="19.5" customHeight="1">
      <c r="A251" s="8"/>
      <c r="B251" s="8"/>
      <c r="C251" s="9"/>
      <c r="D251" s="8"/>
      <c r="E251" s="41"/>
      <c r="F251" s="41"/>
      <c r="G251" s="41"/>
      <c r="H251" s="41"/>
      <c r="I251" s="41"/>
      <c r="J251" s="8"/>
    </row>
    <row r="252" spans="1:10" ht="19.5" customHeight="1">
      <c r="A252" s="8"/>
      <c r="B252" s="8"/>
      <c r="C252" s="9"/>
      <c r="D252" s="8"/>
      <c r="E252" s="41"/>
      <c r="F252" s="41"/>
      <c r="G252" s="41"/>
      <c r="H252" s="41"/>
      <c r="I252" s="41"/>
      <c r="J252" s="8"/>
    </row>
    <row r="253" spans="1:10" ht="19.5" customHeight="1">
      <c r="A253" s="63" t="s">
        <v>95</v>
      </c>
      <c r="B253" s="63"/>
      <c r="C253" s="63"/>
      <c r="D253" s="63"/>
      <c r="E253" s="63"/>
      <c r="F253" s="63"/>
      <c r="G253" s="63"/>
      <c r="H253" s="63"/>
      <c r="I253" s="63"/>
      <c r="J253" s="8"/>
    </row>
    <row r="254" spans="1:9" ht="19.5" customHeight="1">
      <c r="A254" s="64" t="s">
        <v>1</v>
      </c>
      <c r="B254" s="65"/>
      <c r="C254" s="65"/>
      <c r="D254" s="66"/>
      <c r="E254" s="3" t="s">
        <v>5</v>
      </c>
      <c r="F254" s="4" t="s">
        <v>7</v>
      </c>
      <c r="G254" s="3" t="s">
        <v>9</v>
      </c>
      <c r="H254" s="70" t="s">
        <v>11</v>
      </c>
      <c r="I254" s="70" t="s">
        <v>12</v>
      </c>
    </row>
    <row r="255" spans="1:9" ht="19.5" customHeight="1">
      <c r="A255" s="67"/>
      <c r="B255" s="68"/>
      <c r="C255" s="68"/>
      <c r="D255" s="69"/>
      <c r="E255" s="5" t="s">
        <v>6</v>
      </c>
      <c r="F255" s="6" t="s">
        <v>8</v>
      </c>
      <c r="G255" s="5" t="s">
        <v>10</v>
      </c>
      <c r="H255" s="71"/>
      <c r="I255" s="71"/>
    </row>
    <row r="256" spans="1:9" ht="19.5" customHeight="1">
      <c r="A256" s="7" t="s">
        <v>140</v>
      </c>
      <c r="B256" s="8"/>
      <c r="C256" s="9"/>
      <c r="D256" s="10"/>
      <c r="E256" s="20"/>
      <c r="F256" s="20"/>
      <c r="G256" s="20"/>
      <c r="H256" s="20"/>
      <c r="I256" s="20"/>
    </row>
    <row r="257" spans="1:10" ht="19.5" customHeight="1">
      <c r="A257" s="11"/>
      <c r="B257" s="12" t="s">
        <v>83</v>
      </c>
      <c r="C257" s="13"/>
      <c r="D257" s="10"/>
      <c r="E257" s="19"/>
      <c r="F257" s="19"/>
      <c r="G257" s="19"/>
      <c r="H257" s="19"/>
      <c r="I257" s="19"/>
      <c r="J257" s="8"/>
    </row>
    <row r="258" spans="1:10" ht="19.5" customHeight="1">
      <c r="A258" s="11"/>
      <c r="B258" s="8"/>
      <c r="C258" s="13" t="s">
        <v>41</v>
      </c>
      <c r="D258" s="10"/>
      <c r="E258" s="20"/>
      <c r="F258" s="20"/>
      <c r="G258" s="20"/>
      <c r="H258" s="20"/>
      <c r="I258" s="20"/>
      <c r="J258" s="8"/>
    </row>
    <row r="259" spans="1:9" ht="19.5" customHeight="1">
      <c r="A259" s="11"/>
      <c r="B259" s="8"/>
      <c r="C259" s="9" t="s">
        <v>48</v>
      </c>
      <c r="D259" s="10"/>
      <c r="E259" s="20">
        <v>901200</v>
      </c>
      <c r="F259" s="20"/>
      <c r="G259" s="20">
        <v>25000</v>
      </c>
      <c r="H259" s="20">
        <f>E259+F259-G259</f>
        <v>876200</v>
      </c>
      <c r="I259" s="20"/>
    </row>
    <row r="260" spans="1:9" ht="19.5" customHeight="1">
      <c r="A260" s="54" t="s">
        <v>46</v>
      </c>
      <c r="B260" s="55"/>
      <c r="C260" s="55"/>
      <c r="D260" s="56"/>
      <c r="E260" s="22">
        <f>SUM(E256:E259)</f>
        <v>901200</v>
      </c>
      <c r="F260" s="22">
        <f>SUM(F256:F259)</f>
        <v>0</v>
      </c>
      <c r="G260" s="22">
        <f>SUM(G256:G259)</f>
        <v>25000</v>
      </c>
      <c r="H260" s="22">
        <f>SUM(H256:H259)</f>
        <v>876200</v>
      </c>
      <c r="I260" s="22"/>
    </row>
    <row r="261" spans="1:9" ht="19.5" customHeight="1">
      <c r="A261" s="11"/>
      <c r="B261" s="12" t="s">
        <v>64</v>
      </c>
      <c r="C261" s="9"/>
      <c r="D261" s="10"/>
      <c r="E261" s="19"/>
      <c r="F261" s="19"/>
      <c r="G261" s="19"/>
      <c r="H261" s="19"/>
      <c r="I261" s="19"/>
    </row>
    <row r="262" spans="1:9" ht="19.5" customHeight="1">
      <c r="A262" s="11"/>
      <c r="B262" s="8"/>
      <c r="C262" s="13" t="s">
        <v>98</v>
      </c>
      <c r="D262" s="10"/>
      <c r="E262" s="19"/>
      <c r="F262" s="19"/>
      <c r="G262" s="19"/>
      <c r="H262" s="19"/>
      <c r="I262" s="19"/>
    </row>
    <row r="263" spans="1:9" ht="19.5" customHeight="1">
      <c r="A263" s="11"/>
      <c r="B263" s="8"/>
      <c r="C263" s="9" t="s">
        <v>99</v>
      </c>
      <c r="D263" s="10"/>
      <c r="E263" s="20"/>
      <c r="F263" s="20"/>
      <c r="G263" s="20"/>
      <c r="H263" s="20"/>
      <c r="I263" s="20"/>
    </row>
    <row r="264" spans="1:9" ht="19.5" customHeight="1">
      <c r="A264" s="11"/>
      <c r="B264" s="8"/>
      <c r="C264" s="9"/>
      <c r="D264" s="10" t="s">
        <v>141</v>
      </c>
      <c r="E264" s="20">
        <v>473000</v>
      </c>
      <c r="F264" s="20"/>
      <c r="G264" s="20">
        <v>473000</v>
      </c>
      <c r="H264" s="20">
        <f>E264+F264-G264</f>
        <v>0</v>
      </c>
      <c r="I264" s="20"/>
    </row>
    <row r="265" spans="1:9" ht="19.5" customHeight="1">
      <c r="A265" s="11"/>
      <c r="B265" s="8"/>
      <c r="C265" s="9"/>
      <c r="D265" s="10" t="s">
        <v>142</v>
      </c>
      <c r="E265" s="20">
        <v>202800</v>
      </c>
      <c r="F265" s="20"/>
      <c r="G265" s="20">
        <v>202000</v>
      </c>
      <c r="H265" s="20">
        <f>E265+F265-G265</f>
        <v>800</v>
      </c>
      <c r="I265" s="20"/>
    </row>
    <row r="266" spans="1:9" ht="19.5" customHeight="1">
      <c r="A266" s="54" t="s">
        <v>100</v>
      </c>
      <c r="B266" s="55"/>
      <c r="C266" s="55"/>
      <c r="D266" s="56"/>
      <c r="E266" s="22">
        <f>SUM(E263:E265)</f>
        <v>675800</v>
      </c>
      <c r="F266" s="22">
        <f>SUM(F263:F265)</f>
        <v>0</v>
      </c>
      <c r="G266" s="22">
        <f>SUM(G263:G265)</f>
        <v>675000</v>
      </c>
      <c r="H266" s="22">
        <f>SUM(H263:H265)</f>
        <v>800</v>
      </c>
      <c r="I266" s="22"/>
    </row>
    <row r="267" spans="1:9" ht="19.5" customHeight="1">
      <c r="A267" s="60" t="s">
        <v>102</v>
      </c>
      <c r="B267" s="61"/>
      <c r="C267" s="61"/>
      <c r="D267" s="62"/>
      <c r="E267" s="23"/>
      <c r="F267" s="23"/>
      <c r="G267" s="23"/>
      <c r="H267" s="23"/>
      <c r="I267" s="23"/>
    </row>
    <row r="268" spans="1:9" ht="19.5" customHeight="1">
      <c r="A268" s="7" t="s">
        <v>103</v>
      </c>
      <c r="B268" s="12"/>
      <c r="C268" s="13"/>
      <c r="D268" s="10"/>
      <c r="E268" s="19"/>
      <c r="F268" s="19"/>
      <c r="G268" s="19"/>
      <c r="H268" s="19"/>
      <c r="I268" s="19"/>
    </row>
    <row r="269" spans="1:9" ht="19.5" customHeight="1">
      <c r="A269" s="11"/>
      <c r="B269" s="12" t="s">
        <v>83</v>
      </c>
      <c r="C269" s="13"/>
      <c r="D269" s="10"/>
      <c r="E269" s="19"/>
      <c r="F269" s="19"/>
      <c r="G269" s="19"/>
      <c r="H269" s="19"/>
      <c r="I269" s="19"/>
    </row>
    <row r="270" spans="1:9" ht="19.5" customHeight="1">
      <c r="A270" s="11"/>
      <c r="B270" s="8"/>
      <c r="C270" s="13" t="s">
        <v>41</v>
      </c>
      <c r="D270" s="10"/>
      <c r="E270" s="20"/>
      <c r="F270" s="20"/>
      <c r="G270" s="20"/>
      <c r="H270" s="20"/>
      <c r="I270" s="20"/>
    </row>
    <row r="271" spans="1:9" ht="19.5" customHeight="1">
      <c r="A271" s="11"/>
      <c r="B271" s="8"/>
      <c r="C271" s="9" t="s">
        <v>44</v>
      </c>
      <c r="D271" s="10"/>
      <c r="E271" s="20"/>
      <c r="F271" s="20"/>
      <c r="G271" s="20"/>
      <c r="H271" s="20"/>
      <c r="I271" s="20"/>
    </row>
    <row r="272" spans="1:9" ht="19.5" customHeight="1">
      <c r="A272" s="11"/>
      <c r="B272" s="8"/>
      <c r="C272" s="9"/>
      <c r="D272" s="10" t="s">
        <v>143</v>
      </c>
      <c r="E272" s="20">
        <v>20000</v>
      </c>
      <c r="F272" s="20"/>
      <c r="G272" s="20">
        <v>0</v>
      </c>
      <c r="H272" s="20">
        <f>E272+F272-G272</f>
        <v>20000</v>
      </c>
      <c r="I272" s="20"/>
    </row>
    <row r="273" spans="1:9" ht="19.5" customHeight="1">
      <c r="A273" s="11"/>
      <c r="B273" s="8"/>
      <c r="C273" s="9"/>
      <c r="D273" s="10" t="s">
        <v>144</v>
      </c>
      <c r="E273" s="20">
        <v>20000</v>
      </c>
      <c r="F273" s="20"/>
      <c r="G273" s="20">
        <v>0</v>
      </c>
      <c r="H273" s="20">
        <f>E273+F273-G273</f>
        <v>20000</v>
      </c>
      <c r="I273" s="20"/>
    </row>
    <row r="274" spans="1:9" ht="19.5" customHeight="1">
      <c r="A274" s="11"/>
      <c r="B274" s="8"/>
      <c r="C274" s="9"/>
      <c r="D274" s="10" t="s">
        <v>145</v>
      </c>
      <c r="E274" s="20">
        <v>20000</v>
      </c>
      <c r="F274" s="20"/>
      <c r="G274" s="20">
        <v>0</v>
      </c>
      <c r="H274" s="20">
        <f>E274+F274-G274</f>
        <v>20000</v>
      </c>
      <c r="I274" s="20"/>
    </row>
    <row r="275" spans="1:9" ht="19.5" customHeight="1">
      <c r="A275" s="11"/>
      <c r="B275" s="8"/>
      <c r="C275" s="9"/>
      <c r="D275" s="10" t="s">
        <v>146</v>
      </c>
      <c r="E275" s="20"/>
      <c r="F275" s="20"/>
      <c r="G275" s="20"/>
      <c r="H275" s="20"/>
      <c r="I275" s="20"/>
    </row>
    <row r="276" spans="1:9" ht="19.5" customHeight="1">
      <c r="A276" s="11"/>
      <c r="B276" s="8"/>
      <c r="C276" s="9"/>
      <c r="D276" s="10" t="s">
        <v>147</v>
      </c>
      <c r="E276" s="20">
        <v>39000</v>
      </c>
      <c r="F276" s="20"/>
      <c r="G276" s="20">
        <v>0</v>
      </c>
      <c r="H276" s="20">
        <f>E276+F276-G276</f>
        <v>39000</v>
      </c>
      <c r="I276" s="20"/>
    </row>
    <row r="277" spans="1:9" ht="19.5" customHeight="1">
      <c r="A277" s="14"/>
      <c r="B277" s="15"/>
      <c r="C277" s="16"/>
      <c r="D277" s="17" t="s">
        <v>148</v>
      </c>
      <c r="E277" s="21">
        <v>20000</v>
      </c>
      <c r="F277" s="21"/>
      <c r="G277" s="21">
        <v>0</v>
      </c>
      <c r="H277" s="21">
        <f>E277+F277-G277</f>
        <v>20000</v>
      </c>
      <c r="I277" s="21"/>
    </row>
    <row r="278" spans="1:9" ht="19.5" customHeight="1">
      <c r="A278" s="46"/>
      <c r="B278" s="46"/>
      <c r="C278" s="46"/>
      <c r="D278" s="46"/>
      <c r="E278" s="30"/>
      <c r="F278" s="30"/>
      <c r="G278" s="30"/>
      <c r="H278" s="30"/>
      <c r="I278" s="30"/>
    </row>
    <row r="279" spans="1:9" ht="19.5" customHeight="1">
      <c r="A279" s="25"/>
      <c r="B279" s="25"/>
      <c r="C279" s="25"/>
      <c r="D279" s="25"/>
      <c r="E279" s="29"/>
      <c r="F279" s="29"/>
      <c r="G279" s="29"/>
      <c r="H279" s="29"/>
      <c r="I279" s="29"/>
    </row>
    <row r="280" spans="1:9" ht="19.5" customHeight="1">
      <c r="A280" s="25"/>
      <c r="B280" s="25"/>
      <c r="C280" s="25"/>
      <c r="D280" s="25"/>
      <c r="E280" s="29"/>
      <c r="F280" s="29"/>
      <c r="G280" s="29"/>
      <c r="H280" s="29"/>
      <c r="I280" s="29"/>
    </row>
    <row r="281" spans="1:9" ht="19.5" customHeight="1">
      <c r="A281" s="63" t="s">
        <v>151</v>
      </c>
      <c r="B281" s="63"/>
      <c r="C281" s="63"/>
      <c r="D281" s="63"/>
      <c r="E281" s="63"/>
      <c r="F281" s="63"/>
      <c r="G281" s="63"/>
      <c r="H281" s="63"/>
      <c r="I281" s="63"/>
    </row>
    <row r="282" spans="1:9" ht="19.5" customHeight="1">
      <c r="A282" s="64" t="s">
        <v>1</v>
      </c>
      <c r="B282" s="65"/>
      <c r="C282" s="65"/>
      <c r="D282" s="66"/>
      <c r="E282" s="3" t="s">
        <v>5</v>
      </c>
      <c r="F282" s="4" t="s">
        <v>7</v>
      </c>
      <c r="G282" s="3" t="s">
        <v>9</v>
      </c>
      <c r="H282" s="70" t="s">
        <v>11</v>
      </c>
      <c r="I282" s="70" t="s">
        <v>12</v>
      </c>
    </row>
    <row r="283" spans="1:9" ht="19.5" customHeight="1">
      <c r="A283" s="67"/>
      <c r="B283" s="68"/>
      <c r="C283" s="68"/>
      <c r="D283" s="69"/>
      <c r="E283" s="5" t="s">
        <v>6</v>
      </c>
      <c r="F283" s="6" t="s">
        <v>8</v>
      </c>
      <c r="G283" s="5" t="s">
        <v>10</v>
      </c>
      <c r="H283" s="71"/>
      <c r="I283" s="71"/>
    </row>
    <row r="284" spans="1:9" ht="19.5" customHeight="1">
      <c r="A284" s="11"/>
      <c r="B284" s="8"/>
      <c r="C284" s="9"/>
      <c r="D284" s="10" t="s">
        <v>149</v>
      </c>
      <c r="E284" s="20">
        <v>20000</v>
      </c>
      <c r="F284" s="20"/>
      <c r="G284" s="20">
        <v>0</v>
      </c>
      <c r="H284" s="20">
        <f>E284+F284-G284</f>
        <v>20000</v>
      </c>
      <c r="I284" s="20"/>
    </row>
    <row r="285" spans="1:9" ht="19.5" customHeight="1">
      <c r="A285" s="11"/>
      <c r="B285" s="8"/>
      <c r="C285" s="9"/>
      <c r="D285" s="10" t="s">
        <v>150</v>
      </c>
      <c r="E285" s="20">
        <v>50000</v>
      </c>
      <c r="F285" s="20"/>
      <c r="G285" s="20">
        <v>47401</v>
      </c>
      <c r="H285" s="20">
        <f>E285+F285-G285</f>
        <v>2599</v>
      </c>
      <c r="I285" s="20"/>
    </row>
    <row r="286" spans="1:9" ht="19.5" customHeight="1">
      <c r="A286" s="54" t="s">
        <v>46</v>
      </c>
      <c r="B286" s="55"/>
      <c r="C286" s="55"/>
      <c r="D286" s="56"/>
      <c r="E286" s="22">
        <f>SUM(E272:E285)</f>
        <v>189000</v>
      </c>
      <c r="F286" s="22">
        <f>SUM(F272:F285)</f>
        <v>0</v>
      </c>
      <c r="G286" s="22">
        <f>SUM(G272:G285)</f>
        <v>47401</v>
      </c>
      <c r="H286" s="22">
        <f>SUM(H272:H285)</f>
        <v>141599</v>
      </c>
      <c r="I286" s="22"/>
    </row>
    <row r="287" spans="1:9" ht="19.5" customHeight="1">
      <c r="A287" s="24"/>
      <c r="B287" s="28" t="s">
        <v>70</v>
      </c>
      <c r="C287" s="25"/>
      <c r="D287" s="26"/>
      <c r="E287" s="27"/>
      <c r="F287" s="27"/>
      <c r="G287" s="27"/>
      <c r="H287" s="27"/>
      <c r="I287" s="27"/>
    </row>
    <row r="288" spans="1:9" ht="19.5" customHeight="1">
      <c r="A288" s="11"/>
      <c r="B288" s="8"/>
      <c r="C288" s="13" t="s">
        <v>71</v>
      </c>
      <c r="D288" s="10"/>
      <c r="E288" s="20"/>
      <c r="F288" s="20"/>
      <c r="G288" s="20"/>
      <c r="H288" s="20"/>
      <c r="I288" s="20"/>
    </row>
    <row r="289" spans="1:9" ht="19.5" customHeight="1">
      <c r="A289" s="11"/>
      <c r="B289" s="8"/>
      <c r="C289" s="9" t="s">
        <v>88</v>
      </c>
      <c r="D289" s="10"/>
      <c r="E289" s="20">
        <v>31000</v>
      </c>
      <c r="F289" s="20"/>
      <c r="G289" s="20">
        <v>31000</v>
      </c>
      <c r="H289" s="20">
        <f>E289+F289-G289</f>
        <v>0</v>
      </c>
      <c r="I289" s="20"/>
    </row>
    <row r="290" spans="1:9" ht="19.5" customHeight="1">
      <c r="A290" s="54" t="s">
        <v>74</v>
      </c>
      <c r="B290" s="55"/>
      <c r="C290" s="55"/>
      <c r="D290" s="56"/>
      <c r="E290" s="22">
        <f>SUM(E288:E289)</f>
        <v>31000</v>
      </c>
      <c r="F290" s="22">
        <f>SUM(F288:F289)</f>
        <v>0</v>
      </c>
      <c r="G290" s="22">
        <f>SUM(G288:G289)</f>
        <v>31000</v>
      </c>
      <c r="H290" s="22">
        <f>SUM(H288:H289)</f>
        <v>0</v>
      </c>
      <c r="I290" s="22"/>
    </row>
    <row r="291" spans="1:9" ht="19.5" customHeight="1">
      <c r="A291" s="60" t="s">
        <v>105</v>
      </c>
      <c r="B291" s="61"/>
      <c r="C291" s="61"/>
      <c r="D291" s="62"/>
      <c r="E291" s="23"/>
      <c r="F291" s="23"/>
      <c r="G291" s="23"/>
      <c r="H291" s="23"/>
      <c r="I291" s="23"/>
    </row>
    <row r="292" spans="1:9" ht="19.5" customHeight="1">
      <c r="A292" s="7" t="s">
        <v>106</v>
      </c>
      <c r="B292" s="12"/>
      <c r="C292" s="13"/>
      <c r="D292" s="10"/>
      <c r="E292" s="19"/>
      <c r="F292" s="19"/>
      <c r="G292" s="19"/>
      <c r="H292" s="19"/>
      <c r="I292" s="19"/>
    </row>
    <row r="293" spans="1:9" ht="19.5" customHeight="1">
      <c r="A293" s="11"/>
      <c r="B293" s="12" t="s">
        <v>83</v>
      </c>
      <c r="C293" s="13"/>
      <c r="D293" s="10"/>
      <c r="E293" s="19"/>
      <c r="F293" s="19"/>
      <c r="G293" s="19"/>
      <c r="H293" s="19"/>
      <c r="I293" s="19"/>
    </row>
    <row r="294" spans="1:9" ht="19.5" customHeight="1">
      <c r="A294" s="11"/>
      <c r="B294" s="8"/>
      <c r="C294" s="13" t="s">
        <v>41</v>
      </c>
      <c r="D294" s="10"/>
      <c r="E294" s="20"/>
      <c r="F294" s="20"/>
      <c r="G294" s="20"/>
      <c r="H294" s="20"/>
      <c r="I294" s="20"/>
    </row>
    <row r="295" spans="1:9" ht="19.5" customHeight="1">
      <c r="A295" s="11"/>
      <c r="B295" s="8"/>
      <c r="C295" s="9" t="s">
        <v>44</v>
      </c>
      <c r="D295" s="10"/>
      <c r="E295" s="20"/>
      <c r="F295" s="20"/>
      <c r="G295" s="20"/>
      <c r="H295" s="20"/>
      <c r="I295" s="20"/>
    </row>
    <row r="296" spans="1:9" ht="19.5" customHeight="1">
      <c r="A296" s="11"/>
      <c r="B296" s="8"/>
      <c r="C296" s="9"/>
      <c r="D296" s="10" t="s">
        <v>152</v>
      </c>
      <c r="E296" s="20">
        <v>10000</v>
      </c>
      <c r="F296" s="20"/>
      <c r="G296" s="20">
        <v>0</v>
      </c>
      <c r="H296" s="20">
        <f>E296+F296-G296</f>
        <v>10000</v>
      </c>
      <c r="I296" s="20"/>
    </row>
    <row r="297" spans="1:9" ht="19.5" customHeight="1">
      <c r="A297" s="11"/>
      <c r="B297" s="8"/>
      <c r="C297" s="9"/>
      <c r="D297" s="10" t="s">
        <v>153</v>
      </c>
      <c r="E297" s="20">
        <v>40000</v>
      </c>
      <c r="F297" s="20"/>
      <c r="G297" s="20">
        <v>0</v>
      </c>
      <c r="H297" s="20">
        <f>E297+F297-G297</f>
        <v>40000</v>
      </c>
      <c r="I297" s="20"/>
    </row>
    <row r="298" spans="1:9" ht="19.5" customHeight="1">
      <c r="A298" s="54" t="s">
        <v>46</v>
      </c>
      <c r="B298" s="55"/>
      <c r="C298" s="55"/>
      <c r="D298" s="56"/>
      <c r="E298" s="22">
        <f>SUM(E296:E297)</f>
        <v>50000</v>
      </c>
      <c r="F298" s="22">
        <f>SUM(F296:F297)</f>
        <v>0</v>
      </c>
      <c r="G298" s="22">
        <f>SUM(G296:G297)</f>
        <v>0</v>
      </c>
      <c r="H298" s="22">
        <f>SUM(H296:H297)</f>
        <v>50000</v>
      </c>
      <c r="I298" s="22"/>
    </row>
    <row r="299" spans="1:9" ht="19.5" customHeight="1">
      <c r="A299" s="7" t="s">
        <v>107</v>
      </c>
      <c r="B299" s="12"/>
      <c r="C299" s="13"/>
      <c r="D299" s="10"/>
      <c r="E299" s="19"/>
      <c r="F299" s="19"/>
      <c r="G299" s="19"/>
      <c r="H299" s="19"/>
      <c r="I299" s="19"/>
    </row>
    <row r="300" spans="1:9" ht="19.5" customHeight="1">
      <c r="A300" s="11"/>
      <c r="B300" s="12" t="s">
        <v>83</v>
      </c>
      <c r="C300" s="13"/>
      <c r="D300" s="10"/>
      <c r="E300" s="19"/>
      <c r="F300" s="19"/>
      <c r="G300" s="19"/>
      <c r="H300" s="19"/>
      <c r="I300" s="19"/>
    </row>
    <row r="301" spans="1:9" ht="19.5" customHeight="1">
      <c r="A301" s="11"/>
      <c r="B301" s="8"/>
      <c r="C301" s="13" t="s">
        <v>41</v>
      </c>
      <c r="D301" s="10"/>
      <c r="E301" s="20"/>
      <c r="F301" s="20"/>
      <c r="G301" s="20"/>
      <c r="H301" s="20"/>
      <c r="I301" s="20"/>
    </row>
    <row r="302" spans="1:9" ht="19.5" customHeight="1">
      <c r="A302" s="11"/>
      <c r="B302" s="8"/>
      <c r="C302" s="9" t="s">
        <v>44</v>
      </c>
      <c r="D302" s="10"/>
      <c r="E302" s="20"/>
      <c r="F302" s="20"/>
      <c r="G302" s="20"/>
      <c r="H302" s="20"/>
      <c r="I302" s="20"/>
    </row>
    <row r="303" spans="1:9" ht="19.5" customHeight="1">
      <c r="A303" s="11"/>
      <c r="B303" s="8"/>
      <c r="C303" s="9"/>
      <c r="D303" s="10" t="s">
        <v>154</v>
      </c>
      <c r="E303" s="20">
        <v>30000</v>
      </c>
      <c r="F303" s="20"/>
      <c r="G303" s="20">
        <v>26860</v>
      </c>
      <c r="H303" s="20">
        <f>E303+F303-G303</f>
        <v>3140</v>
      </c>
      <c r="I303" s="20"/>
    </row>
    <row r="304" spans="1:9" ht="19.5" customHeight="1">
      <c r="A304" s="54" t="s">
        <v>46</v>
      </c>
      <c r="B304" s="55"/>
      <c r="C304" s="55"/>
      <c r="D304" s="56"/>
      <c r="E304" s="22">
        <f>SUM(E303:E303)</f>
        <v>30000</v>
      </c>
      <c r="F304" s="22">
        <f>SUM(F303:F303)</f>
        <v>0</v>
      </c>
      <c r="G304" s="22">
        <f>SUM(G303:G303)</f>
        <v>26860</v>
      </c>
      <c r="H304" s="22">
        <f>SUM(H303:H303)</f>
        <v>3140</v>
      </c>
      <c r="I304" s="22"/>
    </row>
    <row r="305" spans="1:9" ht="19.5" customHeight="1">
      <c r="A305" s="46"/>
      <c r="B305" s="46"/>
      <c r="C305" s="46"/>
      <c r="D305" s="46"/>
      <c r="E305" s="30"/>
      <c r="F305" s="30"/>
      <c r="G305" s="30"/>
      <c r="H305" s="30"/>
      <c r="I305" s="30"/>
    </row>
    <row r="306" spans="1:9" ht="19.5" customHeight="1">
      <c r="A306" s="25"/>
      <c r="B306" s="25"/>
      <c r="C306" s="25"/>
      <c r="D306" s="25"/>
      <c r="E306" s="29"/>
      <c r="F306" s="29"/>
      <c r="G306" s="29"/>
      <c r="H306" s="29"/>
      <c r="I306" s="29"/>
    </row>
    <row r="307" spans="1:9" ht="19.5" customHeight="1">
      <c r="A307" s="25"/>
      <c r="B307" s="25"/>
      <c r="C307" s="25"/>
      <c r="D307" s="25"/>
      <c r="E307" s="29"/>
      <c r="F307" s="29"/>
      <c r="G307" s="29"/>
      <c r="H307" s="29"/>
      <c r="I307" s="29"/>
    </row>
    <row r="308" spans="1:9" ht="19.5" customHeight="1">
      <c r="A308" s="25"/>
      <c r="B308" s="25"/>
      <c r="C308" s="25"/>
      <c r="D308" s="25"/>
      <c r="E308" s="29"/>
      <c r="F308" s="29"/>
      <c r="G308" s="29"/>
      <c r="H308" s="29"/>
      <c r="I308" s="29"/>
    </row>
    <row r="309" spans="1:9" ht="19.5" customHeight="1">
      <c r="A309" s="63" t="s">
        <v>104</v>
      </c>
      <c r="B309" s="63"/>
      <c r="C309" s="63"/>
      <c r="D309" s="63"/>
      <c r="E309" s="63"/>
      <c r="F309" s="63"/>
      <c r="G309" s="63"/>
      <c r="H309" s="63"/>
      <c r="I309" s="63"/>
    </row>
    <row r="310" spans="1:9" ht="19.5" customHeight="1">
      <c r="A310" s="64" t="s">
        <v>1</v>
      </c>
      <c r="B310" s="65"/>
      <c r="C310" s="65"/>
      <c r="D310" s="66"/>
      <c r="E310" s="3" t="s">
        <v>5</v>
      </c>
      <c r="F310" s="4" t="s">
        <v>7</v>
      </c>
      <c r="G310" s="3" t="s">
        <v>9</v>
      </c>
      <c r="H310" s="70" t="s">
        <v>11</v>
      </c>
      <c r="I310" s="70" t="s">
        <v>12</v>
      </c>
    </row>
    <row r="311" spans="1:9" ht="19.5" customHeight="1">
      <c r="A311" s="67"/>
      <c r="B311" s="68"/>
      <c r="C311" s="68"/>
      <c r="D311" s="69"/>
      <c r="E311" s="5" t="s">
        <v>6</v>
      </c>
      <c r="F311" s="6" t="s">
        <v>8</v>
      </c>
      <c r="G311" s="5" t="s">
        <v>10</v>
      </c>
      <c r="H311" s="71"/>
      <c r="I311" s="71"/>
    </row>
    <row r="312" spans="1:9" ht="19.5" customHeight="1">
      <c r="A312" s="7" t="s">
        <v>108</v>
      </c>
      <c r="B312" s="12"/>
      <c r="C312" s="13"/>
      <c r="D312" s="10"/>
      <c r="E312" s="19"/>
      <c r="F312" s="19"/>
      <c r="G312" s="19"/>
      <c r="H312" s="19"/>
      <c r="I312" s="19"/>
    </row>
    <row r="313" spans="1:9" ht="19.5" customHeight="1">
      <c r="A313" s="11"/>
      <c r="B313" s="12" t="s">
        <v>83</v>
      </c>
      <c r="C313" s="13"/>
      <c r="D313" s="10"/>
      <c r="E313" s="19"/>
      <c r="F313" s="19"/>
      <c r="G313" s="19"/>
      <c r="H313" s="19"/>
      <c r="I313" s="19"/>
    </row>
    <row r="314" spans="1:9" ht="19.5" customHeight="1">
      <c r="A314" s="11"/>
      <c r="B314" s="8"/>
      <c r="C314" s="13" t="s">
        <v>41</v>
      </c>
      <c r="D314" s="10"/>
      <c r="E314" s="20"/>
      <c r="F314" s="20"/>
      <c r="G314" s="20"/>
      <c r="H314" s="20"/>
      <c r="I314" s="20"/>
    </row>
    <row r="315" spans="1:9" ht="19.5" customHeight="1">
      <c r="A315" s="11"/>
      <c r="B315" s="8"/>
      <c r="C315" s="9" t="s">
        <v>44</v>
      </c>
      <c r="D315" s="10"/>
      <c r="E315" s="20"/>
      <c r="F315" s="20"/>
      <c r="G315" s="20"/>
      <c r="H315" s="20"/>
      <c r="I315" s="20"/>
    </row>
    <row r="316" spans="1:9" ht="19.5" customHeight="1">
      <c r="A316" s="11"/>
      <c r="B316" s="8"/>
      <c r="C316" s="9"/>
      <c r="D316" s="10" t="s">
        <v>155</v>
      </c>
      <c r="E316" s="20">
        <v>800000</v>
      </c>
      <c r="F316" s="20"/>
      <c r="G316" s="20">
        <v>700000</v>
      </c>
      <c r="H316" s="20">
        <f>E316+F316-G316</f>
        <v>100000</v>
      </c>
      <c r="I316" s="20"/>
    </row>
    <row r="317" spans="1:9" ht="19.5" customHeight="1">
      <c r="A317" s="54" t="s">
        <v>46</v>
      </c>
      <c r="B317" s="55"/>
      <c r="C317" s="55"/>
      <c r="D317" s="56"/>
      <c r="E317" s="22">
        <f>SUM(E316:E316)</f>
        <v>800000</v>
      </c>
      <c r="F317" s="22">
        <f>SUM(F316:F316)</f>
        <v>0</v>
      </c>
      <c r="G317" s="22">
        <f>SUM(G316:G316)</f>
        <v>700000</v>
      </c>
      <c r="H317" s="22">
        <f>SUM(H316:H316)</f>
        <v>100000</v>
      </c>
      <c r="I317" s="22"/>
    </row>
    <row r="318" spans="1:9" ht="19.5" customHeight="1">
      <c r="A318" s="24"/>
      <c r="B318" s="28" t="s">
        <v>70</v>
      </c>
      <c r="C318" s="25"/>
      <c r="D318" s="26"/>
      <c r="E318" s="27"/>
      <c r="F318" s="27"/>
      <c r="G318" s="27"/>
      <c r="H318" s="27"/>
      <c r="I318" s="27"/>
    </row>
    <row r="319" spans="1:9" ht="19.5" customHeight="1">
      <c r="A319" s="11"/>
      <c r="B319" s="8"/>
      <c r="C319" s="13" t="s">
        <v>71</v>
      </c>
      <c r="D319" s="10"/>
      <c r="E319" s="20"/>
      <c r="F319" s="20"/>
      <c r="G319" s="20"/>
      <c r="H319" s="20"/>
      <c r="I319" s="20"/>
    </row>
    <row r="320" spans="1:9" ht="19.5" customHeight="1">
      <c r="A320" s="11"/>
      <c r="B320" s="8"/>
      <c r="C320" s="9" t="s">
        <v>88</v>
      </c>
      <c r="D320" s="10"/>
      <c r="E320" s="20">
        <v>70000</v>
      </c>
      <c r="F320" s="20"/>
      <c r="G320" s="20">
        <v>70000</v>
      </c>
      <c r="H320" s="20">
        <f>E320+F320-G320</f>
        <v>0</v>
      </c>
      <c r="I320" s="20"/>
    </row>
    <row r="321" spans="1:9" ht="19.5" customHeight="1">
      <c r="A321" s="54" t="s">
        <v>74</v>
      </c>
      <c r="B321" s="55"/>
      <c r="C321" s="55"/>
      <c r="D321" s="56"/>
      <c r="E321" s="22">
        <f>SUM(E319:E320)</f>
        <v>70000</v>
      </c>
      <c r="F321" s="22">
        <f>SUM(F319:F320)</f>
        <v>0</v>
      </c>
      <c r="G321" s="22">
        <f>SUM(G319:G320)</f>
        <v>70000</v>
      </c>
      <c r="H321" s="22">
        <f>SUM(H319:H320)</f>
        <v>0</v>
      </c>
      <c r="I321" s="22"/>
    </row>
    <row r="322" spans="1:9" ht="19.5" customHeight="1">
      <c r="A322" s="60" t="s">
        <v>109</v>
      </c>
      <c r="B322" s="61"/>
      <c r="C322" s="61"/>
      <c r="D322" s="62"/>
      <c r="E322" s="23"/>
      <c r="F322" s="23"/>
      <c r="G322" s="23"/>
      <c r="H322" s="23"/>
      <c r="I322" s="23"/>
    </row>
    <row r="323" spans="1:9" ht="19.5" customHeight="1">
      <c r="A323" s="7" t="s">
        <v>110</v>
      </c>
      <c r="B323" s="12"/>
      <c r="C323" s="13"/>
      <c r="D323" s="10"/>
      <c r="E323" s="19"/>
      <c r="F323" s="19"/>
      <c r="G323" s="19"/>
      <c r="H323" s="19"/>
      <c r="I323" s="19"/>
    </row>
    <row r="324" spans="1:9" ht="19.5" customHeight="1">
      <c r="A324" s="11"/>
      <c r="B324" s="12" t="s">
        <v>83</v>
      </c>
      <c r="C324" s="13"/>
      <c r="D324" s="10"/>
      <c r="E324" s="19"/>
      <c r="F324" s="19"/>
      <c r="G324" s="19"/>
      <c r="H324" s="19"/>
      <c r="I324" s="19"/>
    </row>
    <row r="325" spans="1:9" ht="19.5" customHeight="1">
      <c r="A325" s="11"/>
      <c r="B325" s="8"/>
      <c r="C325" s="13" t="s">
        <v>41</v>
      </c>
      <c r="D325" s="10"/>
      <c r="E325" s="20"/>
      <c r="F325" s="20"/>
      <c r="G325" s="20"/>
      <c r="H325" s="20"/>
      <c r="I325" s="20"/>
    </row>
    <row r="326" spans="1:9" ht="19.5" customHeight="1">
      <c r="A326" s="11"/>
      <c r="B326" s="8"/>
      <c r="C326" s="9" t="s">
        <v>44</v>
      </c>
      <c r="D326" s="10"/>
      <c r="E326" s="20"/>
      <c r="F326" s="20"/>
      <c r="G326" s="20"/>
      <c r="H326" s="20"/>
      <c r="I326" s="20"/>
    </row>
    <row r="327" spans="1:9" ht="19.5" customHeight="1">
      <c r="A327" s="11"/>
      <c r="B327" s="8"/>
      <c r="C327" s="9"/>
      <c r="D327" s="10" t="s">
        <v>156</v>
      </c>
      <c r="E327" s="20">
        <v>12000</v>
      </c>
      <c r="F327" s="20"/>
      <c r="G327" s="20">
        <v>11893</v>
      </c>
      <c r="H327" s="20">
        <f>E327+F327-G327</f>
        <v>107</v>
      </c>
      <c r="I327" s="20"/>
    </row>
    <row r="328" spans="1:9" ht="19.5" customHeight="1">
      <c r="A328" s="54" t="s">
        <v>46</v>
      </c>
      <c r="B328" s="55"/>
      <c r="C328" s="55"/>
      <c r="D328" s="56"/>
      <c r="E328" s="22">
        <f>SUM(E327:E327)</f>
        <v>12000</v>
      </c>
      <c r="F328" s="22">
        <f>SUM(F327:F327)</f>
        <v>0</v>
      </c>
      <c r="G328" s="22">
        <f>SUM(G327:G327)</f>
        <v>11893</v>
      </c>
      <c r="H328" s="22">
        <f>SUM(H327:H327)</f>
        <v>107</v>
      </c>
      <c r="I328" s="22"/>
    </row>
    <row r="329" spans="1:9" ht="19.5" customHeight="1">
      <c r="A329" s="11"/>
      <c r="B329" s="8"/>
      <c r="C329" s="13" t="s">
        <v>49</v>
      </c>
      <c r="D329" s="10"/>
      <c r="E329" s="19"/>
      <c r="F329" s="19"/>
      <c r="G329" s="19"/>
      <c r="H329" s="19"/>
      <c r="I329" s="19"/>
    </row>
    <row r="330" spans="1:9" ht="19.5" customHeight="1">
      <c r="A330" s="11"/>
      <c r="B330" s="8"/>
      <c r="C330" s="9" t="s">
        <v>111</v>
      </c>
      <c r="D330" s="10"/>
      <c r="E330" s="20">
        <v>30000</v>
      </c>
      <c r="F330" s="20"/>
      <c r="G330" s="20">
        <v>13403</v>
      </c>
      <c r="H330" s="20">
        <f>E330+F330-G330</f>
        <v>16597</v>
      </c>
      <c r="I330" s="20"/>
    </row>
    <row r="331" spans="1:9" ht="19.5" customHeight="1">
      <c r="A331" s="54" t="s">
        <v>62</v>
      </c>
      <c r="B331" s="55"/>
      <c r="C331" s="55"/>
      <c r="D331" s="56"/>
      <c r="E331" s="22">
        <f>SUM(E330:E330)</f>
        <v>30000</v>
      </c>
      <c r="F331" s="22">
        <f>SUM(F330:F330)</f>
        <v>0</v>
      </c>
      <c r="G331" s="22">
        <f>SUM(G330:G330)</f>
        <v>13403</v>
      </c>
      <c r="H331" s="22">
        <f>SUM(H330:H330)</f>
        <v>16597</v>
      </c>
      <c r="I331" s="22"/>
    </row>
    <row r="332" spans="1:9" ht="19.5" customHeight="1" thickBot="1">
      <c r="A332" s="57" t="s">
        <v>14</v>
      </c>
      <c r="B332" s="58"/>
      <c r="C332" s="58"/>
      <c r="D332" s="59"/>
      <c r="E332" s="43">
        <f>#VALUE!</f>
        <v>29735200</v>
      </c>
      <c r="F332" s="43">
        <f>#VALUE!</f>
        <v>0</v>
      </c>
      <c r="G332" s="43">
        <f>#VALUE!</f>
        <v>18245466.259999998</v>
      </c>
      <c r="H332" s="43">
        <f>#VALUE!</f>
        <v>11489733.74</v>
      </c>
      <c r="I332" s="43"/>
    </row>
    <row r="333" ht="19.5" customHeight="1" thickTop="1"/>
    <row r="338" spans="7:9" ht="19.5" customHeight="1">
      <c r="G338" s="1" t="s">
        <v>4</v>
      </c>
      <c r="I338" s="33">
        <f>G17</f>
        <v>6101776</v>
      </c>
    </row>
    <row r="339" spans="7:9" ht="19.5" customHeight="1">
      <c r="G339" s="1" t="s">
        <v>113</v>
      </c>
      <c r="I339" s="33">
        <f>G27</f>
        <v>1669140</v>
      </c>
    </row>
    <row r="340" spans="7:9" ht="19.5" customHeight="1">
      <c r="G340" s="1" t="s">
        <v>114</v>
      </c>
      <c r="I340" s="33">
        <f>G38+G103+G151+G208</f>
        <v>5131331</v>
      </c>
    </row>
    <row r="341" spans="7:9" ht="19.5" customHeight="1">
      <c r="G341" s="1" t="s">
        <v>36</v>
      </c>
      <c r="I341" s="33">
        <f>G45+G110+G155+G214</f>
        <v>149230</v>
      </c>
    </row>
    <row r="342" spans="7:9" ht="19.5" customHeight="1">
      <c r="G342" s="1" t="s">
        <v>41</v>
      </c>
      <c r="I342" s="33">
        <f>G69+G122+G134+G162+G184+G220+G245+G260+G286+G298+G304+G317+G328</f>
        <v>1868082.16</v>
      </c>
    </row>
    <row r="343" spans="7:9" ht="19.5" customHeight="1">
      <c r="G343" s="1" t="s">
        <v>49</v>
      </c>
      <c r="I343" s="33">
        <f>G76+G127+G165+G187+G233+G331</f>
        <v>763088.9199999999</v>
      </c>
    </row>
    <row r="344" spans="7:9" ht="19.5" customHeight="1">
      <c r="G344" s="1" t="s">
        <v>115</v>
      </c>
      <c r="I344" s="33">
        <f>G83</f>
        <v>179532.62</v>
      </c>
    </row>
    <row r="345" spans="7:9" ht="19.5" customHeight="1">
      <c r="G345" s="1" t="s">
        <v>65</v>
      </c>
      <c r="I345" s="33">
        <f>G240</f>
        <v>43200</v>
      </c>
    </row>
    <row r="346" spans="7:9" ht="19.5" customHeight="1">
      <c r="G346" s="1" t="s">
        <v>98</v>
      </c>
      <c r="I346" s="33">
        <f>G266</f>
        <v>675000</v>
      </c>
    </row>
    <row r="347" spans="7:9" ht="19.5" customHeight="1">
      <c r="G347" s="1" t="s">
        <v>71</v>
      </c>
      <c r="I347" s="33">
        <f>G95+G175+G249+G290+G321</f>
        <v>1665085.56</v>
      </c>
    </row>
    <row r="348" spans="7:9" ht="19.5" customHeight="1">
      <c r="G348" s="1" t="s">
        <v>68</v>
      </c>
      <c r="I348" s="33">
        <f>G91</f>
        <v>0</v>
      </c>
    </row>
    <row r="349" ht="19.5" customHeight="1" thickBot="1">
      <c r="I349" s="34">
        <f>SUM(I338:I348)</f>
        <v>18245466.259999998</v>
      </c>
    </row>
    <row r="350" ht="19.5" customHeight="1" thickTop="1"/>
    <row r="351" spans="8:9" ht="19.5" customHeight="1">
      <c r="H351" s="1" t="s">
        <v>11</v>
      </c>
      <c r="I351" s="33">
        <f>E332-I349</f>
        <v>11489733.740000002</v>
      </c>
    </row>
  </sheetData>
  <sheetProtection/>
  <mergeCells count="98">
    <mergeCell ref="A30:D31"/>
    <mergeCell ref="H30:H31"/>
    <mergeCell ref="I30:I31"/>
    <mergeCell ref="A1:I1"/>
    <mergeCell ref="A2:I2"/>
    <mergeCell ref="A3:I3"/>
    <mergeCell ref="A4:D5"/>
    <mergeCell ref="H4:H5"/>
    <mergeCell ref="I4:I5"/>
    <mergeCell ref="A6:D6"/>
    <mergeCell ref="A17:D17"/>
    <mergeCell ref="A18:D18"/>
    <mergeCell ref="A27:D27"/>
    <mergeCell ref="A29:I29"/>
    <mergeCell ref="A38:D38"/>
    <mergeCell ref="A45:D45"/>
    <mergeCell ref="A57:I57"/>
    <mergeCell ref="A58:D59"/>
    <mergeCell ref="H58:H59"/>
    <mergeCell ref="I58:I59"/>
    <mergeCell ref="A114:D115"/>
    <mergeCell ref="H114:H115"/>
    <mergeCell ref="I114:I115"/>
    <mergeCell ref="A69:D69"/>
    <mergeCell ref="A76:D76"/>
    <mergeCell ref="A83:D83"/>
    <mergeCell ref="A85:I85"/>
    <mergeCell ref="A86:D87"/>
    <mergeCell ref="H86:H87"/>
    <mergeCell ref="I86:I87"/>
    <mergeCell ref="A91:D91"/>
    <mergeCell ref="A95:D95"/>
    <mergeCell ref="A103:D103"/>
    <mergeCell ref="A110:D110"/>
    <mergeCell ref="A113:I113"/>
    <mergeCell ref="A169:I169"/>
    <mergeCell ref="A122:D122"/>
    <mergeCell ref="A127:D127"/>
    <mergeCell ref="A128:D128"/>
    <mergeCell ref="A134:D134"/>
    <mergeCell ref="A141:I141"/>
    <mergeCell ref="A142:D143"/>
    <mergeCell ref="H142:H143"/>
    <mergeCell ref="I142:I143"/>
    <mergeCell ref="A144:D144"/>
    <mergeCell ref="A151:D151"/>
    <mergeCell ref="A155:D155"/>
    <mergeCell ref="A162:D162"/>
    <mergeCell ref="A165:D165"/>
    <mergeCell ref="A200:D200"/>
    <mergeCell ref="A170:D171"/>
    <mergeCell ref="H170:H171"/>
    <mergeCell ref="I170:I171"/>
    <mergeCell ref="A175:D175"/>
    <mergeCell ref="A176:D176"/>
    <mergeCell ref="A184:D184"/>
    <mergeCell ref="A187:D187"/>
    <mergeCell ref="A197:I197"/>
    <mergeCell ref="A198:D199"/>
    <mergeCell ref="H198:H199"/>
    <mergeCell ref="I198:I199"/>
    <mergeCell ref="A254:D255"/>
    <mergeCell ref="H254:H255"/>
    <mergeCell ref="I254:I255"/>
    <mergeCell ref="A208:D208"/>
    <mergeCell ref="A214:D214"/>
    <mergeCell ref="A220:D220"/>
    <mergeCell ref="A225:I225"/>
    <mergeCell ref="A226:D227"/>
    <mergeCell ref="H226:H227"/>
    <mergeCell ref="I226:I227"/>
    <mergeCell ref="A233:D233"/>
    <mergeCell ref="A240:D240"/>
    <mergeCell ref="A245:D245"/>
    <mergeCell ref="A249:D249"/>
    <mergeCell ref="A253:I253"/>
    <mergeCell ref="A260:D260"/>
    <mergeCell ref="A266:D266"/>
    <mergeCell ref="A267:D267"/>
    <mergeCell ref="A281:I281"/>
    <mergeCell ref="A282:D283"/>
    <mergeCell ref="H282:H283"/>
    <mergeCell ref="I282:I283"/>
    <mergeCell ref="I310:I311"/>
    <mergeCell ref="A317:D317"/>
    <mergeCell ref="A321:D321"/>
    <mergeCell ref="A322:D322"/>
    <mergeCell ref="A286:D286"/>
    <mergeCell ref="A290:D290"/>
    <mergeCell ref="A291:D291"/>
    <mergeCell ref="A298:D298"/>
    <mergeCell ref="A304:D304"/>
    <mergeCell ref="A309:I309"/>
    <mergeCell ref="A328:D328"/>
    <mergeCell ref="A331:D331"/>
    <mergeCell ref="A332:D332"/>
    <mergeCell ref="A310:D311"/>
    <mergeCell ref="H310:H311"/>
  </mergeCells>
  <printOptions/>
  <pageMargins left="0.3937007874015748" right="0.1968503937007874" top="0.4724409448818898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6"/>
  <sheetViews>
    <sheetView tabSelected="1" zoomScalePageLayoutView="0" workbookViewId="0" topLeftCell="C1">
      <selection activeCell="K341" sqref="K341"/>
    </sheetView>
  </sheetViews>
  <sheetFormatPr defaultColWidth="9.140625" defaultRowHeight="19.5" customHeight="1"/>
  <cols>
    <col min="1" max="2" width="2.28125" style="1" customWidth="1"/>
    <col min="3" max="3" width="2.28125" style="2" customWidth="1"/>
    <col min="4" max="4" width="62.8515625" style="1" customWidth="1"/>
    <col min="5" max="5" width="11.7109375" style="1" bestFit="1" customWidth="1"/>
    <col min="6" max="8" width="11.7109375" style="1" customWidth="1"/>
    <col min="9" max="9" width="14.140625" style="1" customWidth="1"/>
    <col min="10" max="16384" width="9.00390625" style="1" customWidth="1"/>
  </cols>
  <sheetData>
    <row r="1" spans="1:9" ht="19.5" customHeight="1">
      <c r="A1" s="73" t="s">
        <v>123</v>
      </c>
      <c r="B1" s="73"/>
      <c r="C1" s="73"/>
      <c r="D1" s="73"/>
      <c r="E1" s="73"/>
      <c r="F1" s="73"/>
      <c r="G1" s="73"/>
      <c r="H1" s="73"/>
      <c r="I1" s="73"/>
    </row>
    <row r="2" spans="1:9" ht="19.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9.5" customHeight="1">
      <c r="A3" s="74" t="s">
        <v>166</v>
      </c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64" t="s">
        <v>1</v>
      </c>
      <c r="B4" s="65"/>
      <c r="C4" s="65"/>
      <c r="D4" s="66"/>
      <c r="E4" s="3" t="s">
        <v>5</v>
      </c>
      <c r="F4" s="4" t="s">
        <v>7</v>
      </c>
      <c r="G4" s="3" t="s">
        <v>9</v>
      </c>
      <c r="H4" s="70" t="s">
        <v>11</v>
      </c>
      <c r="I4" s="70" t="s">
        <v>12</v>
      </c>
    </row>
    <row r="5" spans="1:9" ht="19.5" customHeight="1">
      <c r="A5" s="67"/>
      <c r="B5" s="68"/>
      <c r="C5" s="68"/>
      <c r="D5" s="69"/>
      <c r="E5" s="5" t="s">
        <v>6</v>
      </c>
      <c r="F5" s="6" t="s">
        <v>8</v>
      </c>
      <c r="G5" s="5" t="s">
        <v>10</v>
      </c>
      <c r="H5" s="71"/>
      <c r="I5" s="71"/>
    </row>
    <row r="6" spans="1:9" ht="19.5" customHeight="1">
      <c r="A6" s="60" t="s">
        <v>2</v>
      </c>
      <c r="B6" s="61"/>
      <c r="C6" s="61"/>
      <c r="D6" s="62"/>
      <c r="E6" s="18"/>
      <c r="F6" s="18"/>
      <c r="G6" s="18"/>
      <c r="H6" s="18"/>
      <c r="I6" s="18"/>
    </row>
    <row r="7" spans="1:9" ht="19.5" customHeight="1">
      <c r="A7" s="7" t="s">
        <v>3</v>
      </c>
      <c r="B7" s="8"/>
      <c r="C7" s="9"/>
      <c r="D7" s="10"/>
      <c r="E7" s="19"/>
      <c r="F7" s="19"/>
      <c r="G7" s="19"/>
      <c r="H7" s="19"/>
      <c r="I7" s="19"/>
    </row>
    <row r="8" spans="1:9" ht="19.5" customHeight="1">
      <c r="A8" s="11"/>
      <c r="B8" s="12" t="s">
        <v>4</v>
      </c>
      <c r="C8" s="9"/>
      <c r="D8" s="10"/>
      <c r="E8" s="19"/>
      <c r="F8" s="19"/>
      <c r="G8" s="19"/>
      <c r="H8" s="19"/>
      <c r="I8" s="19"/>
    </row>
    <row r="9" spans="1:9" ht="19.5" customHeight="1">
      <c r="A9" s="11"/>
      <c r="B9" s="8"/>
      <c r="C9" s="13" t="s">
        <v>4</v>
      </c>
      <c r="D9" s="10"/>
      <c r="E9" s="19"/>
      <c r="F9" s="19"/>
      <c r="G9" s="19"/>
      <c r="H9" s="19"/>
      <c r="I9" s="19"/>
    </row>
    <row r="10" spans="1:9" ht="19.5" customHeight="1">
      <c r="A10" s="11"/>
      <c r="B10" s="8"/>
      <c r="C10" s="9" t="s">
        <v>13</v>
      </c>
      <c r="D10" s="10"/>
      <c r="E10" s="20">
        <v>98000</v>
      </c>
      <c r="F10" s="45">
        <v>714</v>
      </c>
      <c r="G10" s="20">
        <v>98708</v>
      </c>
      <c r="H10" s="20">
        <f>E10+F10-G10</f>
        <v>6</v>
      </c>
      <c r="I10" s="20" t="s">
        <v>167</v>
      </c>
    </row>
    <row r="11" spans="1:9" ht="19.5" customHeight="1">
      <c r="A11" s="11"/>
      <c r="B11" s="8"/>
      <c r="C11" s="9" t="s">
        <v>124</v>
      </c>
      <c r="D11" s="10"/>
      <c r="E11" s="20">
        <v>6903600</v>
      </c>
      <c r="F11" s="44">
        <v>-12800</v>
      </c>
      <c r="G11" s="20">
        <v>6699400</v>
      </c>
      <c r="H11" s="20">
        <f aca="true" t="shared" si="0" ref="H11:H16">E11+F11-G11</f>
        <v>191400</v>
      </c>
      <c r="I11" s="20" t="s">
        <v>168</v>
      </c>
    </row>
    <row r="12" spans="1:9" ht="19.5" customHeight="1">
      <c r="A12" s="11"/>
      <c r="B12" s="8"/>
      <c r="C12" s="9" t="s">
        <v>125</v>
      </c>
      <c r="D12" s="10"/>
      <c r="E12" s="20">
        <v>768000</v>
      </c>
      <c r="F12" s="45">
        <v>12800</v>
      </c>
      <c r="G12" s="20">
        <v>780000</v>
      </c>
      <c r="H12" s="20">
        <f t="shared" si="0"/>
        <v>800</v>
      </c>
      <c r="I12" s="20" t="s">
        <v>168</v>
      </c>
    </row>
    <row r="13" spans="1:9" ht="19.5" customHeight="1">
      <c r="A13" s="11"/>
      <c r="B13" s="8"/>
      <c r="C13" s="9" t="s">
        <v>20</v>
      </c>
      <c r="D13" s="10"/>
      <c r="E13" s="20">
        <v>126000</v>
      </c>
      <c r="F13" s="20"/>
      <c r="G13" s="20">
        <v>126000</v>
      </c>
      <c r="H13" s="20">
        <f t="shared" si="0"/>
        <v>0</v>
      </c>
      <c r="I13" s="20"/>
    </row>
    <row r="14" spans="1:9" ht="19.5" customHeight="1">
      <c r="A14" s="11"/>
      <c r="B14" s="8"/>
      <c r="C14" s="9" t="s">
        <v>21</v>
      </c>
      <c r="D14" s="10"/>
      <c r="E14" s="20">
        <v>200000</v>
      </c>
      <c r="F14" s="44">
        <v>-714</v>
      </c>
      <c r="G14" s="20">
        <v>87908</v>
      </c>
      <c r="H14" s="20">
        <f t="shared" si="0"/>
        <v>111378</v>
      </c>
      <c r="I14" s="20" t="s">
        <v>167</v>
      </c>
    </row>
    <row r="15" spans="1:9" ht="19.5" customHeight="1">
      <c r="A15" s="11"/>
      <c r="B15" s="8"/>
      <c r="C15" s="9" t="s">
        <v>22</v>
      </c>
      <c r="D15" s="10"/>
      <c r="E15" s="20">
        <v>250840</v>
      </c>
      <c r="F15" s="20"/>
      <c r="G15" s="20">
        <v>100000</v>
      </c>
      <c r="H15" s="20">
        <f t="shared" si="0"/>
        <v>150840</v>
      </c>
      <c r="I15" s="20"/>
    </row>
    <row r="16" spans="1:9" ht="19.5" customHeight="1">
      <c r="A16" s="14"/>
      <c r="B16" s="15"/>
      <c r="C16" s="16" t="s">
        <v>23</v>
      </c>
      <c r="D16" s="17"/>
      <c r="E16" s="21">
        <v>158690</v>
      </c>
      <c r="F16" s="21"/>
      <c r="G16" s="21">
        <v>158690</v>
      </c>
      <c r="H16" s="20">
        <f t="shared" si="0"/>
        <v>0</v>
      </c>
      <c r="I16" s="21"/>
    </row>
    <row r="17" spans="1:9" ht="19.5" customHeight="1">
      <c r="A17" s="54" t="s">
        <v>14</v>
      </c>
      <c r="B17" s="55"/>
      <c r="C17" s="55"/>
      <c r="D17" s="56"/>
      <c r="E17" s="22">
        <f>SUM(E10:E16)</f>
        <v>8505130</v>
      </c>
      <c r="F17" s="22">
        <f>SUM(F10:F16)</f>
        <v>0</v>
      </c>
      <c r="G17" s="22">
        <f>SUM(G10:G16)</f>
        <v>8050706</v>
      </c>
      <c r="H17" s="22">
        <f>SUM(H10:H16)</f>
        <v>454424</v>
      </c>
      <c r="I17" s="22"/>
    </row>
    <row r="18" spans="1:9" ht="19.5" customHeight="1">
      <c r="A18" s="60" t="s">
        <v>75</v>
      </c>
      <c r="B18" s="61"/>
      <c r="C18" s="61"/>
      <c r="D18" s="62"/>
      <c r="E18" s="23"/>
      <c r="F18" s="23"/>
      <c r="G18" s="23"/>
      <c r="H18" s="23"/>
      <c r="I18" s="23"/>
    </row>
    <row r="19" spans="1:9" ht="19.5" customHeight="1">
      <c r="A19" s="7" t="s">
        <v>15</v>
      </c>
      <c r="B19" s="8"/>
      <c r="C19" s="9"/>
      <c r="D19" s="10"/>
      <c r="E19" s="20"/>
      <c r="F19" s="20"/>
      <c r="G19" s="20"/>
      <c r="H19" s="20"/>
      <c r="I19" s="20"/>
    </row>
    <row r="20" spans="1:9" ht="19.5" customHeight="1">
      <c r="A20" s="11"/>
      <c r="B20" s="12" t="s">
        <v>16</v>
      </c>
      <c r="C20" s="9"/>
      <c r="D20" s="10"/>
      <c r="E20" s="20"/>
      <c r="F20" s="20"/>
      <c r="G20" s="20"/>
      <c r="H20" s="20"/>
      <c r="I20" s="20"/>
    </row>
    <row r="21" spans="1:9" ht="19.5" customHeight="1">
      <c r="A21" s="11"/>
      <c r="B21" s="8"/>
      <c r="C21" s="13" t="s">
        <v>17</v>
      </c>
      <c r="D21" s="10"/>
      <c r="E21" s="20"/>
      <c r="F21" s="20"/>
      <c r="G21" s="20"/>
      <c r="H21" s="20"/>
      <c r="I21" s="20"/>
    </row>
    <row r="22" spans="1:9" ht="19.5" customHeight="1">
      <c r="A22" s="11"/>
      <c r="B22" s="8"/>
      <c r="C22" s="9" t="s">
        <v>18</v>
      </c>
      <c r="D22" s="10"/>
      <c r="E22" s="20">
        <v>514080</v>
      </c>
      <c r="F22" s="20"/>
      <c r="G22" s="20">
        <v>514080</v>
      </c>
      <c r="H22" s="20">
        <f>E22+F22-G22</f>
        <v>0</v>
      </c>
      <c r="I22" s="20"/>
    </row>
    <row r="23" spans="1:9" ht="19.5" customHeight="1">
      <c r="A23" s="11"/>
      <c r="B23" s="8"/>
      <c r="C23" s="9" t="s">
        <v>27</v>
      </c>
      <c r="D23" s="10"/>
      <c r="E23" s="20">
        <v>42120</v>
      </c>
      <c r="F23" s="20"/>
      <c r="G23" s="20">
        <v>42120</v>
      </c>
      <c r="H23" s="20">
        <f>E23+F23-G23</f>
        <v>0</v>
      </c>
      <c r="I23" s="20"/>
    </row>
    <row r="24" spans="1:9" ht="19.5" customHeight="1">
      <c r="A24" s="11"/>
      <c r="B24" s="8"/>
      <c r="C24" s="9" t="s">
        <v>28</v>
      </c>
      <c r="D24" s="10"/>
      <c r="E24" s="20">
        <v>42120</v>
      </c>
      <c r="F24" s="20"/>
      <c r="G24" s="20">
        <v>42120</v>
      </c>
      <c r="H24" s="20">
        <f>E24+F24-G24</f>
        <v>0</v>
      </c>
      <c r="I24" s="20"/>
    </row>
    <row r="25" spans="1:9" ht="19.5" customHeight="1">
      <c r="A25" s="11"/>
      <c r="B25" s="8"/>
      <c r="C25" s="9" t="s">
        <v>29</v>
      </c>
      <c r="D25" s="10"/>
      <c r="E25" s="20">
        <v>86400</v>
      </c>
      <c r="F25" s="20"/>
      <c r="G25" s="20">
        <v>86400</v>
      </c>
      <c r="H25" s="20">
        <f>E25+F25-G25</f>
        <v>0</v>
      </c>
      <c r="I25" s="20"/>
    </row>
    <row r="26" spans="1:9" ht="19.5" customHeight="1">
      <c r="A26" s="14"/>
      <c r="B26" s="15"/>
      <c r="C26" s="16" t="s">
        <v>30</v>
      </c>
      <c r="D26" s="17"/>
      <c r="E26" s="21">
        <v>1540800</v>
      </c>
      <c r="F26" s="21"/>
      <c r="G26" s="21">
        <v>1540800</v>
      </c>
      <c r="H26" s="20">
        <f>E26+F26-G26</f>
        <v>0</v>
      </c>
      <c r="I26" s="21"/>
    </row>
    <row r="27" spans="1:9" ht="19.5" customHeight="1">
      <c r="A27" s="54" t="s">
        <v>19</v>
      </c>
      <c r="B27" s="55"/>
      <c r="C27" s="55"/>
      <c r="D27" s="56"/>
      <c r="E27" s="22">
        <f>SUM(E22:E26)</f>
        <v>2225520</v>
      </c>
      <c r="F27" s="22">
        <f>SUM(F22:F26)</f>
        <v>0</v>
      </c>
      <c r="G27" s="22">
        <f>SUM(G22:G26)</f>
        <v>2225520</v>
      </c>
      <c r="H27" s="22">
        <f>SUM(H22:H26)</f>
        <v>0</v>
      </c>
      <c r="I27" s="22"/>
    </row>
    <row r="28" spans="1:9" ht="19.5" customHeight="1">
      <c r="A28" s="47"/>
      <c r="B28" s="47"/>
      <c r="C28" s="47"/>
      <c r="D28" s="47"/>
      <c r="E28" s="30"/>
      <c r="F28" s="30"/>
      <c r="G28" s="30"/>
      <c r="H28" s="30"/>
      <c r="I28" s="30"/>
    </row>
    <row r="29" spans="1:9" ht="20.25" customHeight="1">
      <c r="A29" s="72" t="s">
        <v>24</v>
      </c>
      <c r="B29" s="72"/>
      <c r="C29" s="72"/>
      <c r="D29" s="72"/>
      <c r="E29" s="72"/>
      <c r="F29" s="72"/>
      <c r="G29" s="72"/>
      <c r="H29" s="72"/>
      <c r="I29" s="72"/>
    </row>
    <row r="30" spans="1:9" ht="20.25" customHeight="1">
      <c r="A30" s="64" t="s">
        <v>1</v>
      </c>
      <c r="B30" s="65"/>
      <c r="C30" s="65"/>
      <c r="D30" s="66"/>
      <c r="E30" s="3" t="s">
        <v>5</v>
      </c>
      <c r="F30" s="4" t="s">
        <v>7</v>
      </c>
      <c r="G30" s="3" t="s">
        <v>9</v>
      </c>
      <c r="H30" s="70" t="s">
        <v>11</v>
      </c>
      <c r="I30" s="70" t="s">
        <v>12</v>
      </c>
    </row>
    <row r="31" spans="1:9" ht="20.25" customHeight="1">
      <c r="A31" s="67"/>
      <c r="B31" s="68"/>
      <c r="C31" s="68"/>
      <c r="D31" s="69"/>
      <c r="E31" s="5" t="s">
        <v>6</v>
      </c>
      <c r="F31" s="6" t="s">
        <v>8</v>
      </c>
      <c r="G31" s="5" t="s">
        <v>10</v>
      </c>
      <c r="H31" s="71"/>
      <c r="I31" s="71"/>
    </row>
    <row r="32" spans="1:9" ht="20.25" customHeight="1">
      <c r="A32" s="11"/>
      <c r="B32" s="8"/>
      <c r="C32" s="13" t="s">
        <v>25</v>
      </c>
      <c r="D32" s="10"/>
      <c r="E32" s="20"/>
      <c r="F32" s="20"/>
      <c r="G32" s="20"/>
      <c r="H32" s="20"/>
      <c r="I32" s="20"/>
    </row>
    <row r="33" spans="1:9" ht="20.25" customHeight="1">
      <c r="A33" s="11"/>
      <c r="B33" s="8"/>
      <c r="C33" s="9" t="s">
        <v>31</v>
      </c>
      <c r="D33" s="10"/>
      <c r="E33" s="20">
        <v>2425200</v>
      </c>
      <c r="F33" s="44">
        <v>-93090</v>
      </c>
      <c r="G33" s="20">
        <v>2045290</v>
      </c>
      <c r="H33" s="20">
        <f>E33+F33-G33</f>
        <v>286820</v>
      </c>
      <c r="I33" s="20" t="s">
        <v>167</v>
      </c>
    </row>
    <row r="34" spans="1:9" ht="20.25" customHeight="1">
      <c r="A34" s="11"/>
      <c r="B34" s="8"/>
      <c r="C34" s="9" t="s">
        <v>32</v>
      </c>
      <c r="D34" s="10"/>
      <c r="E34" s="20">
        <v>84000</v>
      </c>
      <c r="F34" s="20"/>
      <c r="G34" s="20">
        <v>84000</v>
      </c>
      <c r="H34" s="20">
        <f>E34+F34-G34</f>
        <v>0</v>
      </c>
      <c r="I34" s="20"/>
    </row>
    <row r="35" spans="1:9" ht="20.25" customHeight="1">
      <c r="A35" s="11"/>
      <c r="B35" s="8"/>
      <c r="C35" s="9" t="s">
        <v>33</v>
      </c>
      <c r="D35" s="10"/>
      <c r="E35" s="20">
        <v>126000</v>
      </c>
      <c r="F35" s="20"/>
      <c r="G35" s="20">
        <v>124870</v>
      </c>
      <c r="H35" s="20">
        <f>E35+F35-G35</f>
        <v>1130</v>
      </c>
      <c r="I35" s="20"/>
    </row>
    <row r="36" spans="1:9" ht="20.25" customHeight="1">
      <c r="A36" s="11"/>
      <c r="B36" s="8"/>
      <c r="C36" s="9" t="s">
        <v>34</v>
      </c>
      <c r="D36" s="10"/>
      <c r="E36" s="20">
        <v>1074000</v>
      </c>
      <c r="F36" s="20"/>
      <c r="G36" s="20">
        <v>1050429</v>
      </c>
      <c r="H36" s="20">
        <f>E36+F36-G36</f>
        <v>23571</v>
      </c>
      <c r="I36" s="20"/>
    </row>
    <row r="37" spans="1:9" ht="20.25" customHeight="1">
      <c r="A37" s="14"/>
      <c r="B37" s="15"/>
      <c r="C37" s="16" t="s">
        <v>35</v>
      </c>
      <c r="D37" s="17"/>
      <c r="E37" s="21">
        <v>93600</v>
      </c>
      <c r="F37" s="21"/>
      <c r="G37" s="21">
        <v>88087</v>
      </c>
      <c r="H37" s="20">
        <f>E37+F37-G37</f>
        <v>5513</v>
      </c>
      <c r="I37" s="21"/>
    </row>
    <row r="38" spans="1:9" ht="20.25" customHeight="1">
      <c r="A38" s="54" t="s">
        <v>26</v>
      </c>
      <c r="B38" s="55"/>
      <c r="C38" s="55"/>
      <c r="D38" s="56"/>
      <c r="E38" s="22">
        <f>SUM(E33:E37)</f>
        <v>3802800</v>
      </c>
      <c r="F38" s="22">
        <f>SUM(F33:F37)</f>
        <v>-93090</v>
      </c>
      <c r="G38" s="22">
        <f>SUM(G33:G37)</f>
        <v>3392676</v>
      </c>
      <c r="H38" s="22">
        <f>SUM(H33:H37)</f>
        <v>317034</v>
      </c>
      <c r="I38" s="22"/>
    </row>
    <row r="39" spans="1:9" ht="20.25" customHeight="1">
      <c r="A39" s="11"/>
      <c r="B39" s="12" t="s">
        <v>83</v>
      </c>
      <c r="C39" s="9"/>
      <c r="D39" s="10"/>
      <c r="E39" s="19"/>
      <c r="F39" s="19"/>
      <c r="G39" s="19"/>
      <c r="H39" s="19"/>
      <c r="I39" s="19"/>
    </row>
    <row r="40" spans="1:9" ht="20.25" customHeight="1">
      <c r="A40" s="11"/>
      <c r="B40" s="8"/>
      <c r="C40" s="13" t="s">
        <v>36</v>
      </c>
      <c r="D40" s="10"/>
      <c r="E40" s="19"/>
      <c r="F40" s="19"/>
      <c r="G40" s="19"/>
      <c r="H40" s="19"/>
      <c r="I40" s="19"/>
    </row>
    <row r="41" spans="1:9" ht="20.25" customHeight="1">
      <c r="A41" s="11"/>
      <c r="B41" s="8"/>
      <c r="C41" s="9" t="s">
        <v>37</v>
      </c>
      <c r="D41" s="10"/>
      <c r="E41" s="20">
        <v>200000</v>
      </c>
      <c r="F41" s="44">
        <v>-30000</v>
      </c>
      <c r="G41" s="20">
        <v>0</v>
      </c>
      <c r="H41" s="20">
        <f>E41+F41-G41</f>
        <v>170000</v>
      </c>
      <c r="I41" s="20" t="s">
        <v>158</v>
      </c>
    </row>
    <row r="42" spans="1:9" ht="20.25" customHeight="1">
      <c r="A42" s="11"/>
      <c r="B42" s="8"/>
      <c r="C42" s="9" t="s">
        <v>38</v>
      </c>
      <c r="D42" s="10"/>
      <c r="E42" s="20">
        <v>10000</v>
      </c>
      <c r="F42" s="20"/>
      <c r="G42" s="20">
        <v>0</v>
      </c>
      <c r="H42" s="20">
        <f>E42+F42-G42</f>
        <v>10000</v>
      </c>
      <c r="I42" s="20"/>
    </row>
    <row r="43" spans="1:9" ht="20.25" customHeight="1">
      <c r="A43" s="11"/>
      <c r="B43" s="8"/>
      <c r="C43" s="9" t="s">
        <v>39</v>
      </c>
      <c r="D43" s="10"/>
      <c r="E43" s="20">
        <v>138000</v>
      </c>
      <c r="F43" s="20"/>
      <c r="G43" s="20">
        <v>61250</v>
      </c>
      <c r="H43" s="20">
        <f>E43+F43-G43</f>
        <v>76750</v>
      </c>
      <c r="I43" s="20"/>
    </row>
    <row r="44" spans="1:9" ht="20.25" customHeight="1">
      <c r="A44" s="11"/>
      <c r="B44" s="8"/>
      <c r="C44" s="9" t="s">
        <v>40</v>
      </c>
      <c r="D44" s="10"/>
      <c r="E44" s="20">
        <v>40000</v>
      </c>
      <c r="F44" s="20"/>
      <c r="G44" s="20">
        <v>30030</v>
      </c>
      <c r="H44" s="20">
        <f>E44+F44-G44</f>
        <v>9970</v>
      </c>
      <c r="I44" s="20"/>
    </row>
    <row r="45" spans="1:9" ht="20.25" customHeight="1">
      <c r="A45" s="54" t="s">
        <v>45</v>
      </c>
      <c r="B45" s="55"/>
      <c r="C45" s="55"/>
      <c r="D45" s="56"/>
      <c r="E45" s="22">
        <f>SUM(E41:E44)</f>
        <v>388000</v>
      </c>
      <c r="F45" s="22">
        <f>SUM(F41:F44)</f>
        <v>-30000</v>
      </c>
      <c r="G45" s="22">
        <f>SUM(G41:G44)</f>
        <v>91280</v>
      </c>
      <c r="H45" s="22">
        <f>SUM(H41:H44)</f>
        <v>266720</v>
      </c>
      <c r="I45" s="22"/>
    </row>
    <row r="46" spans="1:9" ht="20.25" customHeight="1">
      <c r="A46" s="11"/>
      <c r="B46" s="8"/>
      <c r="C46" s="13" t="s">
        <v>41</v>
      </c>
      <c r="D46" s="10"/>
      <c r="E46" s="20"/>
      <c r="F46" s="20"/>
      <c r="G46" s="20"/>
      <c r="H46" s="20"/>
      <c r="I46" s="20"/>
    </row>
    <row r="47" spans="1:9" ht="20.25" customHeight="1">
      <c r="A47" s="11"/>
      <c r="B47" s="8"/>
      <c r="C47" s="9" t="s">
        <v>42</v>
      </c>
      <c r="D47" s="10"/>
      <c r="E47" s="20">
        <v>320000</v>
      </c>
      <c r="F47" s="20"/>
      <c r="G47" s="20">
        <v>282238.72</v>
      </c>
      <c r="H47" s="20">
        <f>E47+F47-G47</f>
        <v>37761.28000000003</v>
      </c>
      <c r="I47" s="20"/>
    </row>
    <row r="48" spans="1:9" ht="20.25" customHeight="1">
      <c r="A48" s="11"/>
      <c r="B48" s="8"/>
      <c r="C48" s="9" t="s">
        <v>43</v>
      </c>
      <c r="D48" s="10"/>
      <c r="E48" s="20">
        <v>185000</v>
      </c>
      <c r="F48" s="44">
        <v>-120000</v>
      </c>
      <c r="G48" s="20">
        <v>625</v>
      </c>
      <c r="H48" s="20">
        <f aca="true" t="shared" si="1" ref="H48:H53">E48+F48-G48</f>
        <v>64375</v>
      </c>
      <c r="I48" s="20" t="s">
        <v>169</v>
      </c>
    </row>
    <row r="49" spans="1:9" ht="20.25" customHeight="1">
      <c r="A49" s="11"/>
      <c r="B49" s="8"/>
      <c r="C49" s="9" t="s">
        <v>44</v>
      </c>
      <c r="D49" s="10"/>
      <c r="E49" s="20"/>
      <c r="F49" s="20"/>
      <c r="G49" s="20"/>
      <c r="H49" s="20"/>
      <c r="I49" s="20"/>
    </row>
    <row r="50" spans="1:9" ht="20.25" customHeight="1">
      <c r="A50" s="11"/>
      <c r="B50" s="8"/>
      <c r="C50" s="9"/>
      <c r="D50" s="10" t="s">
        <v>80</v>
      </c>
      <c r="E50" s="20">
        <v>200000</v>
      </c>
      <c r="F50" s="20"/>
      <c r="G50" s="20">
        <v>44330</v>
      </c>
      <c r="H50" s="20">
        <f t="shared" si="1"/>
        <v>155670</v>
      </c>
      <c r="I50" s="20"/>
    </row>
    <row r="51" spans="1:9" ht="20.25" customHeight="1">
      <c r="A51" s="11"/>
      <c r="B51" s="8"/>
      <c r="C51" s="9"/>
      <c r="D51" s="10" t="s">
        <v>116</v>
      </c>
      <c r="E51" s="20">
        <v>20000</v>
      </c>
      <c r="F51" s="20"/>
      <c r="G51" s="20">
        <v>0</v>
      </c>
      <c r="H51" s="20">
        <f t="shared" si="1"/>
        <v>20000</v>
      </c>
      <c r="I51" s="20"/>
    </row>
    <row r="52" spans="1:9" ht="20.25" customHeight="1">
      <c r="A52" s="11"/>
      <c r="B52" s="8"/>
      <c r="C52" s="9"/>
      <c r="D52" s="10" t="s">
        <v>126</v>
      </c>
      <c r="E52" s="20">
        <v>50000</v>
      </c>
      <c r="F52" s="20"/>
      <c r="G52" s="20">
        <v>0</v>
      </c>
      <c r="H52" s="20">
        <f t="shared" si="1"/>
        <v>50000</v>
      </c>
      <c r="I52" s="20"/>
    </row>
    <row r="53" spans="1:9" ht="20.25" customHeight="1">
      <c r="A53" s="14"/>
      <c r="B53" s="15"/>
      <c r="C53" s="16"/>
      <c r="D53" s="17" t="s">
        <v>118</v>
      </c>
      <c r="E53" s="21">
        <v>2000</v>
      </c>
      <c r="F53" s="21"/>
      <c r="G53" s="21">
        <v>1000</v>
      </c>
      <c r="H53" s="21">
        <f t="shared" si="1"/>
        <v>1000</v>
      </c>
      <c r="I53" s="21"/>
    </row>
    <row r="54" spans="1:9" ht="20.25" customHeight="1">
      <c r="A54" s="31"/>
      <c r="B54" s="31"/>
      <c r="C54" s="32"/>
      <c r="D54" s="31"/>
      <c r="E54" s="37"/>
      <c r="F54" s="37"/>
      <c r="G54" s="37"/>
      <c r="H54" s="37"/>
      <c r="I54" s="37"/>
    </row>
    <row r="55" spans="1:9" ht="19.5" customHeight="1">
      <c r="A55" s="72" t="s">
        <v>47</v>
      </c>
      <c r="B55" s="72"/>
      <c r="C55" s="72"/>
      <c r="D55" s="72"/>
      <c r="E55" s="72"/>
      <c r="F55" s="72"/>
      <c r="G55" s="72"/>
      <c r="H55" s="72"/>
      <c r="I55" s="72"/>
    </row>
    <row r="56" spans="1:9" ht="19.5" customHeight="1">
      <c r="A56" s="64" t="s">
        <v>1</v>
      </c>
      <c r="B56" s="65"/>
      <c r="C56" s="65"/>
      <c r="D56" s="66"/>
      <c r="E56" s="3" t="s">
        <v>5</v>
      </c>
      <c r="F56" s="4" t="s">
        <v>7</v>
      </c>
      <c r="G56" s="3" t="s">
        <v>9</v>
      </c>
      <c r="H56" s="70" t="s">
        <v>11</v>
      </c>
      <c r="I56" s="70" t="s">
        <v>12</v>
      </c>
    </row>
    <row r="57" spans="1:9" ht="19.5" customHeight="1">
      <c r="A57" s="67"/>
      <c r="B57" s="68"/>
      <c r="C57" s="68"/>
      <c r="D57" s="69"/>
      <c r="E57" s="5" t="s">
        <v>6</v>
      </c>
      <c r="F57" s="6" t="s">
        <v>8</v>
      </c>
      <c r="G57" s="5" t="s">
        <v>10</v>
      </c>
      <c r="H57" s="71"/>
      <c r="I57" s="71"/>
    </row>
    <row r="58" spans="1:9" ht="19.5" customHeight="1">
      <c r="A58" s="11"/>
      <c r="B58" s="8"/>
      <c r="C58" s="9"/>
      <c r="D58" s="36" t="s">
        <v>127</v>
      </c>
      <c r="E58" s="20">
        <v>20000</v>
      </c>
      <c r="F58" s="20"/>
      <c r="G58" s="20">
        <v>5378</v>
      </c>
      <c r="H58" s="20">
        <f>E58+F58-G58</f>
        <v>14622</v>
      </c>
      <c r="I58" s="20"/>
    </row>
    <row r="59" spans="1:9" ht="19.5" customHeight="1">
      <c r="A59" s="11"/>
      <c r="B59" s="8"/>
      <c r="C59" s="9"/>
      <c r="D59" s="10" t="s">
        <v>128</v>
      </c>
      <c r="E59" s="20">
        <v>10000</v>
      </c>
      <c r="F59" s="20"/>
      <c r="G59" s="20">
        <v>5660</v>
      </c>
      <c r="H59" s="20">
        <f>E59+F59-G59</f>
        <v>4340</v>
      </c>
      <c r="I59" s="20"/>
    </row>
    <row r="60" spans="1:9" ht="19.5" customHeight="1">
      <c r="A60" s="11"/>
      <c r="B60" s="8"/>
      <c r="C60" s="9"/>
      <c r="D60" s="10" t="s">
        <v>129</v>
      </c>
      <c r="E60" s="20"/>
      <c r="F60" s="20"/>
      <c r="G60" s="20"/>
      <c r="H60" s="20"/>
      <c r="I60" s="20"/>
    </row>
    <row r="61" spans="1:9" ht="19.5" customHeight="1">
      <c r="A61" s="11"/>
      <c r="B61" s="8"/>
      <c r="C61" s="9"/>
      <c r="D61" s="10" t="s">
        <v>130</v>
      </c>
      <c r="E61" s="20">
        <v>20000</v>
      </c>
      <c r="F61" s="20"/>
      <c r="G61" s="20">
        <v>4500</v>
      </c>
      <c r="H61" s="20">
        <f aca="true" t="shared" si="2" ref="H61:H66">E61+F61-G61</f>
        <v>15500</v>
      </c>
      <c r="I61" s="20"/>
    </row>
    <row r="62" spans="1:9" ht="19.5" customHeight="1">
      <c r="A62" s="11"/>
      <c r="B62" s="8"/>
      <c r="C62" s="9"/>
      <c r="D62" s="10" t="s">
        <v>131</v>
      </c>
      <c r="E62" s="20"/>
      <c r="F62" s="20"/>
      <c r="G62" s="20"/>
      <c r="H62" s="20"/>
      <c r="I62" s="20"/>
    </row>
    <row r="63" spans="1:9" ht="19.5" customHeight="1">
      <c r="A63" s="11"/>
      <c r="B63" s="8"/>
      <c r="C63" s="9"/>
      <c r="D63" s="10" t="s">
        <v>132</v>
      </c>
      <c r="E63" s="20">
        <v>30000</v>
      </c>
      <c r="F63" s="20"/>
      <c r="G63" s="20">
        <v>9860</v>
      </c>
      <c r="H63" s="20">
        <f t="shared" si="2"/>
        <v>20140</v>
      </c>
      <c r="I63" s="20"/>
    </row>
    <row r="64" spans="1:9" ht="19.5" customHeight="1">
      <c r="A64" s="11"/>
      <c r="B64" s="8"/>
      <c r="C64" s="9"/>
      <c r="D64" s="10" t="s">
        <v>117</v>
      </c>
      <c r="E64" s="20">
        <v>20000</v>
      </c>
      <c r="F64" s="20"/>
      <c r="G64" s="20">
        <v>8060</v>
      </c>
      <c r="H64" s="20">
        <f t="shared" si="2"/>
        <v>11940</v>
      </c>
      <c r="I64" s="20"/>
    </row>
    <row r="65" spans="1:9" ht="19.5" customHeight="1">
      <c r="A65" s="11"/>
      <c r="B65" s="8"/>
      <c r="C65" s="9"/>
      <c r="D65" s="10" t="s">
        <v>133</v>
      </c>
      <c r="E65" s="20"/>
      <c r="F65" s="20"/>
      <c r="G65" s="20"/>
      <c r="H65" s="20"/>
      <c r="I65" s="20"/>
    </row>
    <row r="66" spans="1:9" ht="19.5" customHeight="1">
      <c r="A66" s="11"/>
      <c r="B66" s="8"/>
      <c r="C66" s="9" t="s">
        <v>48</v>
      </c>
      <c r="D66" s="10"/>
      <c r="E66" s="20">
        <v>200000</v>
      </c>
      <c r="F66" s="20"/>
      <c r="G66" s="20">
        <v>182473.74</v>
      </c>
      <c r="H66" s="20">
        <f t="shared" si="2"/>
        <v>17526.26000000001</v>
      </c>
      <c r="I66" s="20"/>
    </row>
    <row r="67" spans="1:9" ht="19.5" customHeight="1">
      <c r="A67" s="54" t="s">
        <v>46</v>
      </c>
      <c r="B67" s="55"/>
      <c r="C67" s="55"/>
      <c r="D67" s="56"/>
      <c r="E67" s="22">
        <f>SUM(E47:E66)</f>
        <v>1077000</v>
      </c>
      <c r="F67" s="22">
        <f>SUM(F47:F66)</f>
        <v>-120000</v>
      </c>
      <c r="G67" s="22">
        <f>SUM(G47:G66)</f>
        <v>544125.46</v>
      </c>
      <c r="H67" s="22">
        <f>SUM(H47:H66)</f>
        <v>412874.54000000004</v>
      </c>
      <c r="I67" s="22"/>
    </row>
    <row r="68" spans="1:9" ht="19.5" customHeight="1">
      <c r="A68" s="11"/>
      <c r="B68" s="8"/>
      <c r="C68" s="13" t="s">
        <v>49</v>
      </c>
      <c r="D68" s="10"/>
      <c r="E68" s="19"/>
      <c r="F68" s="19"/>
      <c r="G68" s="19"/>
      <c r="H68" s="19"/>
      <c r="I68" s="19"/>
    </row>
    <row r="69" spans="1:9" ht="19.5" customHeight="1">
      <c r="A69" s="11"/>
      <c r="B69" s="8"/>
      <c r="C69" s="9" t="s">
        <v>50</v>
      </c>
      <c r="D69" s="10"/>
      <c r="E69" s="20">
        <v>100000</v>
      </c>
      <c r="F69" s="45">
        <v>20000</v>
      </c>
      <c r="G69" s="20">
        <v>116704</v>
      </c>
      <c r="H69" s="20">
        <f>E69+F69-G69</f>
        <v>3296</v>
      </c>
      <c r="I69" s="20" t="s">
        <v>170</v>
      </c>
    </row>
    <row r="70" spans="1:9" ht="19.5" customHeight="1">
      <c r="A70" s="11"/>
      <c r="B70" s="8"/>
      <c r="C70" s="9" t="s">
        <v>51</v>
      </c>
      <c r="D70" s="10"/>
      <c r="E70" s="20">
        <v>120000</v>
      </c>
      <c r="F70" s="20"/>
      <c r="G70" s="20">
        <v>90695</v>
      </c>
      <c r="H70" s="20">
        <f>E70+F70-G70</f>
        <v>29305</v>
      </c>
      <c r="I70" s="20"/>
    </row>
    <row r="71" spans="1:9" ht="19.5" customHeight="1">
      <c r="A71" s="11"/>
      <c r="B71" s="8"/>
      <c r="C71" s="9" t="s">
        <v>52</v>
      </c>
      <c r="D71" s="10"/>
      <c r="E71" s="20">
        <v>100000</v>
      </c>
      <c r="F71" s="44">
        <v>-20000</v>
      </c>
      <c r="G71" s="20">
        <v>60000</v>
      </c>
      <c r="H71" s="20">
        <f>E71+F71-G71</f>
        <v>20000</v>
      </c>
      <c r="I71" s="20" t="s">
        <v>170</v>
      </c>
    </row>
    <row r="72" spans="1:9" ht="19.5" customHeight="1">
      <c r="A72" s="11"/>
      <c r="B72" s="8"/>
      <c r="C72" s="9" t="s">
        <v>53</v>
      </c>
      <c r="D72" s="10"/>
      <c r="E72" s="20">
        <v>400000</v>
      </c>
      <c r="F72" s="20"/>
      <c r="G72" s="20">
        <v>297093</v>
      </c>
      <c r="H72" s="20">
        <f>E72+F72-G72</f>
        <v>102907</v>
      </c>
      <c r="I72" s="20"/>
    </row>
    <row r="73" spans="1:9" ht="19.5" customHeight="1">
      <c r="A73" s="11"/>
      <c r="B73" s="8"/>
      <c r="C73" s="9" t="s">
        <v>54</v>
      </c>
      <c r="D73" s="10"/>
      <c r="E73" s="20">
        <v>60000</v>
      </c>
      <c r="F73" s="20"/>
      <c r="G73" s="20">
        <v>25250</v>
      </c>
      <c r="H73" s="20">
        <f>E73+F73-G73</f>
        <v>34750</v>
      </c>
      <c r="I73" s="20"/>
    </row>
    <row r="74" spans="1:9" ht="19.5" customHeight="1">
      <c r="A74" s="54" t="s">
        <v>62</v>
      </c>
      <c r="B74" s="55"/>
      <c r="C74" s="55"/>
      <c r="D74" s="56"/>
      <c r="E74" s="22">
        <f>SUM(E69:E73)</f>
        <v>780000</v>
      </c>
      <c r="F74" s="22">
        <f>SUM(F69:F73)</f>
        <v>0</v>
      </c>
      <c r="G74" s="22">
        <f>SUM(G69:G73)</f>
        <v>589742</v>
      </c>
      <c r="H74" s="22">
        <f>SUM(H69:H73)</f>
        <v>190258</v>
      </c>
      <c r="I74" s="22"/>
    </row>
    <row r="75" spans="1:9" ht="19.5" customHeight="1">
      <c r="A75" s="11"/>
      <c r="B75" s="8"/>
      <c r="C75" s="13" t="s">
        <v>55</v>
      </c>
      <c r="D75" s="10"/>
      <c r="E75" s="20"/>
      <c r="F75" s="20"/>
      <c r="G75" s="20"/>
      <c r="H75" s="20"/>
      <c r="I75" s="20"/>
    </row>
    <row r="76" spans="1:9" ht="19.5" customHeight="1">
      <c r="A76" s="11"/>
      <c r="B76" s="8"/>
      <c r="C76" s="9" t="s">
        <v>56</v>
      </c>
      <c r="D76" s="10"/>
      <c r="E76" s="20">
        <v>300000</v>
      </c>
      <c r="F76" s="20"/>
      <c r="G76" s="20">
        <v>168598.99</v>
      </c>
      <c r="H76" s="20">
        <f>E76+F76-G76</f>
        <v>131401.01</v>
      </c>
      <c r="I76" s="20"/>
    </row>
    <row r="77" spans="1:9" ht="19.5" customHeight="1">
      <c r="A77" s="11"/>
      <c r="B77" s="8"/>
      <c r="C77" s="9" t="s">
        <v>57</v>
      </c>
      <c r="D77" s="10"/>
      <c r="E77" s="20">
        <v>12000</v>
      </c>
      <c r="F77" s="20"/>
      <c r="G77" s="20">
        <v>12000</v>
      </c>
      <c r="H77" s="20">
        <f>E77+F77-G77</f>
        <v>0</v>
      </c>
      <c r="I77" s="20"/>
    </row>
    <row r="78" spans="1:9" ht="19.5" customHeight="1">
      <c r="A78" s="11"/>
      <c r="B78" s="8"/>
      <c r="C78" s="9" t="s">
        <v>58</v>
      </c>
      <c r="D78" s="10"/>
      <c r="E78" s="20">
        <v>12000</v>
      </c>
      <c r="F78" s="20"/>
      <c r="G78" s="20">
        <v>2416.06</v>
      </c>
      <c r="H78" s="20">
        <f>E78+F78-G78</f>
        <v>9583.94</v>
      </c>
      <c r="I78" s="20"/>
    </row>
    <row r="79" spans="1:9" ht="19.5" customHeight="1">
      <c r="A79" s="11"/>
      <c r="B79" s="8"/>
      <c r="C79" s="9" t="s">
        <v>59</v>
      </c>
      <c r="D79" s="10"/>
      <c r="E79" s="20">
        <v>10000</v>
      </c>
      <c r="F79" s="20"/>
      <c r="G79" s="20">
        <v>3895</v>
      </c>
      <c r="H79" s="20">
        <f>E79+F79-G79</f>
        <v>6105</v>
      </c>
      <c r="I79" s="20"/>
    </row>
    <row r="80" spans="1:9" ht="19.5" customHeight="1">
      <c r="A80" s="11"/>
      <c r="B80" s="8"/>
      <c r="C80" s="9" t="s">
        <v>60</v>
      </c>
      <c r="D80" s="10"/>
      <c r="E80" s="20">
        <v>72000</v>
      </c>
      <c r="F80" s="20"/>
      <c r="G80" s="20">
        <v>57523.2</v>
      </c>
      <c r="H80" s="20">
        <f>E80+F80-G80</f>
        <v>14476.800000000003</v>
      </c>
      <c r="I80" s="20"/>
    </row>
    <row r="81" spans="1:9" ht="19.5" customHeight="1">
      <c r="A81" s="54" t="s">
        <v>61</v>
      </c>
      <c r="B81" s="55"/>
      <c r="C81" s="55"/>
      <c r="D81" s="56"/>
      <c r="E81" s="22">
        <f>SUM(E76:E80)</f>
        <v>406000</v>
      </c>
      <c r="F81" s="22">
        <f>SUM(F76:F80)</f>
        <v>0</v>
      </c>
      <c r="G81" s="22">
        <f>SUM(G76:G80)</f>
        <v>244433.25</v>
      </c>
      <c r="H81" s="22">
        <f>SUM(H76:H80)</f>
        <v>161566.75</v>
      </c>
      <c r="I81" s="22"/>
    </row>
    <row r="83" spans="1:9" ht="18.75" customHeight="1">
      <c r="A83" s="72" t="s">
        <v>63</v>
      </c>
      <c r="B83" s="72"/>
      <c r="C83" s="72"/>
      <c r="D83" s="72"/>
      <c r="E83" s="72"/>
      <c r="F83" s="72"/>
      <c r="G83" s="72"/>
      <c r="H83" s="72"/>
      <c r="I83" s="72"/>
    </row>
    <row r="84" spans="1:9" ht="18.75" customHeight="1">
      <c r="A84" s="64" t="s">
        <v>1</v>
      </c>
      <c r="B84" s="65"/>
      <c r="C84" s="65"/>
      <c r="D84" s="66"/>
      <c r="E84" s="3" t="s">
        <v>5</v>
      </c>
      <c r="F84" s="4" t="s">
        <v>7</v>
      </c>
      <c r="G84" s="3" t="s">
        <v>9</v>
      </c>
      <c r="H84" s="70" t="s">
        <v>11</v>
      </c>
      <c r="I84" s="70" t="s">
        <v>12</v>
      </c>
    </row>
    <row r="85" spans="1:9" ht="18.75" customHeight="1">
      <c r="A85" s="67"/>
      <c r="B85" s="68"/>
      <c r="C85" s="68"/>
      <c r="D85" s="69"/>
      <c r="E85" s="5" t="s">
        <v>6</v>
      </c>
      <c r="F85" s="6" t="s">
        <v>8</v>
      </c>
      <c r="G85" s="5" t="s">
        <v>10</v>
      </c>
      <c r="H85" s="71"/>
      <c r="I85" s="71"/>
    </row>
    <row r="86" spans="1:9" ht="18.75" customHeight="1">
      <c r="A86" s="11"/>
      <c r="B86" s="12" t="s">
        <v>64</v>
      </c>
      <c r="C86" s="13"/>
      <c r="D86" s="10"/>
      <c r="E86" s="19"/>
      <c r="F86" s="19"/>
      <c r="G86" s="19"/>
      <c r="H86" s="19"/>
      <c r="I86" s="19"/>
    </row>
    <row r="87" spans="1:9" ht="18.75" customHeight="1">
      <c r="A87" s="11"/>
      <c r="B87" s="12"/>
      <c r="C87" s="13" t="s">
        <v>65</v>
      </c>
      <c r="D87" s="10"/>
      <c r="E87" s="19"/>
      <c r="F87" s="19"/>
      <c r="G87" s="19"/>
      <c r="H87" s="19"/>
      <c r="I87" s="19"/>
    </row>
    <row r="88" spans="1:9" ht="18.75" customHeight="1">
      <c r="A88" s="11"/>
      <c r="B88" s="8"/>
      <c r="C88" s="9" t="s">
        <v>138</v>
      </c>
      <c r="D88" s="10"/>
      <c r="E88" s="20"/>
      <c r="F88" s="20"/>
      <c r="G88" s="20"/>
      <c r="H88" s="20"/>
      <c r="I88" s="20"/>
    </row>
    <row r="89" spans="1:9" ht="18.75" customHeight="1">
      <c r="A89" s="11"/>
      <c r="B89" s="8"/>
      <c r="C89" s="9"/>
      <c r="D89" s="10" t="s">
        <v>171</v>
      </c>
      <c r="E89" s="20">
        <v>0</v>
      </c>
      <c r="F89" s="45">
        <v>32400</v>
      </c>
      <c r="G89" s="20">
        <v>29000</v>
      </c>
      <c r="H89" s="20">
        <f>E89+F89-G89</f>
        <v>3400</v>
      </c>
      <c r="I89" s="20" t="s">
        <v>169</v>
      </c>
    </row>
    <row r="90" spans="1:9" ht="18.75" customHeight="1">
      <c r="A90" s="11"/>
      <c r="B90" s="8"/>
      <c r="C90" s="9"/>
      <c r="D90" s="10" t="s">
        <v>172</v>
      </c>
      <c r="E90" s="20">
        <v>0</v>
      </c>
      <c r="F90" s="45">
        <v>67600</v>
      </c>
      <c r="G90" s="20">
        <v>40700</v>
      </c>
      <c r="H90" s="20">
        <f>E90+F90-G90</f>
        <v>26900</v>
      </c>
      <c r="I90" s="20" t="s">
        <v>169</v>
      </c>
    </row>
    <row r="91" spans="1:9" ht="18.75" customHeight="1">
      <c r="A91" s="54" t="s">
        <v>66</v>
      </c>
      <c r="B91" s="55"/>
      <c r="C91" s="55"/>
      <c r="D91" s="56"/>
      <c r="E91" s="22">
        <f>SUM(E87:E90)</f>
        <v>0</v>
      </c>
      <c r="F91" s="22">
        <f>SUM(F87:F90)</f>
        <v>100000</v>
      </c>
      <c r="G91" s="22">
        <f>SUM(G87:G90)</f>
        <v>69700</v>
      </c>
      <c r="H91" s="22">
        <f>SUM(H87:H90)</f>
        <v>30300</v>
      </c>
      <c r="I91" s="22"/>
    </row>
    <row r="92" spans="1:9" ht="18.75" customHeight="1">
      <c r="A92" s="11"/>
      <c r="B92" s="12"/>
      <c r="C92" s="13" t="s">
        <v>98</v>
      </c>
      <c r="D92" s="10"/>
      <c r="E92" s="19"/>
      <c r="F92" s="19"/>
      <c r="G92" s="19"/>
      <c r="H92" s="19"/>
      <c r="I92" s="19"/>
    </row>
    <row r="93" spans="1:9" ht="18.75" customHeight="1">
      <c r="A93" s="11"/>
      <c r="B93" s="8"/>
      <c r="C93" s="9" t="s">
        <v>173</v>
      </c>
      <c r="D93" s="10"/>
      <c r="E93" s="20"/>
      <c r="F93" s="20"/>
      <c r="G93" s="20"/>
      <c r="H93" s="20"/>
      <c r="I93" s="20"/>
    </row>
    <row r="94" spans="1:9" ht="18.75" customHeight="1">
      <c r="A94" s="11"/>
      <c r="B94" s="8"/>
      <c r="C94" s="9"/>
      <c r="D94" s="10" t="s">
        <v>174</v>
      </c>
      <c r="E94" s="20">
        <v>0</v>
      </c>
      <c r="F94" s="45">
        <v>120000</v>
      </c>
      <c r="G94" s="20">
        <v>97900</v>
      </c>
      <c r="H94" s="20">
        <f>E94+F94-G94</f>
        <v>22100</v>
      </c>
      <c r="I94" s="20" t="s">
        <v>169</v>
      </c>
    </row>
    <row r="95" spans="1:9" ht="18.75" customHeight="1">
      <c r="A95" s="54" t="s">
        <v>100</v>
      </c>
      <c r="B95" s="55"/>
      <c r="C95" s="55"/>
      <c r="D95" s="56"/>
      <c r="E95" s="22">
        <f>SUM(E92:E94)</f>
        <v>0</v>
      </c>
      <c r="F95" s="22">
        <f>SUM(F92:F94)</f>
        <v>120000</v>
      </c>
      <c r="G95" s="22">
        <f>SUM(G92:G94)</f>
        <v>97900</v>
      </c>
      <c r="H95" s="22">
        <f>SUM(H92:H94)</f>
        <v>22100</v>
      </c>
      <c r="I95" s="22"/>
    </row>
    <row r="96" spans="1:9" ht="18.75" customHeight="1">
      <c r="A96" s="11"/>
      <c r="B96" s="12" t="s">
        <v>67</v>
      </c>
      <c r="C96" s="13"/>
      <c r="D96" s="10"/>
      <c r="E96" s="19"/>
      <c r="F96" s="19"/>
      <c r="G96" s="19"/>
      <c r="H96" s="19"/>
      <c r="I96" s="19"/>
    </row>
    <row r="97" spans="1:9" ht="18.75" customHeight="1">
      <c r="A97" s="11"/>
      <c r="B97" s="12"/>
      <c r="C97" s="13" t="s">
        <v>68</v>
      </c>
      <c r="D97" s="10"/>
      <c r="E97" s="19"/>
      <c r="F97" s="19"/>
      <c r="G97" s="19"/>
      <c r="H97" s="19"/>
      <c r="I97" s="19"/>
    </row>
    <row r="98" spans="1:9" ht="18.75" customHeight="1">
      <c r="A98" s="11"/>
      <c r="B98" s="8"/>
      <c r="C98" s="9" t="s">
        <v>69</v>
      </c>
      <c r="D98" s="10"/>
      <c r="E98" s="20">
        <v>25000</v>
      </c>
      <c r="F98" s="20"/>
      <c r="G98" s="20">
        <v>0</v>
      </c>
      <c r="H98" s="20">
        <f>E98+F98-G98</f>
        <v>25000</v>
      </c>
      <c r="I98" s="20"/>
    </row>
    <row r="99" spans="1:9" ht="18.75" customHeight="1">
      <c r="A99" s="54" t="s">
        <v>73</v>
      </c>
      <c r="B99" s="55"/>
      <c r="C99" s="55"/>
      <c r="D99" s="56"/>
      <c r="E99" s="22">
        <f>SUM(E97:E98)</f>
        <v>25000</v>
      </c>
      <c r="F99" s="22">
        <f>SUM(F97:F98)</f>
        <v>0</v>
      </c>
      <c r="G99" s="22">
        <f>SUM(G97:G98)</f>
        <v>0</v>
      </c>
      <c r="H99" s="22">
        <f>SUM(H97:H98)</f>
        <v>25000</v>
      </c>
      <c r="I99" s="22"/>
    </row>
    <row r="100" spans="1:9" ht="18.75" customHeight="1">
      <c r="A100" s="24"/>
      <c r="B100" s="28" t="s">
        <v>70</v>
      </c>
      <c r="C100" s="25"/>
      <c r="D100" s="26"/>
      <c r="E100" s="27"/>
      <c r="F100" s="27"/>
      <c r="G100" s="27"/>
      <c r="H100" s="27"/>
      <c r="I100" s="27"/>
    </row>
    <row r="101" spans="1:9" ht="18.75" customHeight="1">
      <c r="A101" s="11"/>
      <c r="B101" s="8"/>
      <c r="C101" s="13" t="s">
        <v>71</v>
      </c>
      <c r="D101" s="10"/>
      <c r="E101" s="20"/>
      <c r="F101" s="20"/>
      <c r="G101" s="20"/>
      <c r="H101" s="20"/>
      <c r="I101" s="20"/>
    </row>
    <row r="102" spans="1:9" ht="18.75" customHeight="1">
      <c r="A102" s="11"/>
      <c r="B102" s="8"/>
      <c r="C102" s="9" t="s">
        <v>72</v>
      </c>
      <c r="D102" s="10"/>
      <c r="E102" s="20">
        <v>18000</v>
      </c>
      <c r="F102" s="20"/>
      <c r="G102" s="20">
        <v>12000</v>
      </c>
      <c r="H102" s="20">
        <f>E102+F102-G102</f>
        <v>6000</v>
      </c>
      <c r="I102" s="20"/>
    </row>
    <row r="103" spans="1:9" ht="18.75" customHeight="1">
      <c r="A103" s="54" t="s">
        <v>74</v>
      </c>
      <c r="B103" s="55"/>
      <c r="C103" s="55"/>
      <c r="D103" s="56"/>
      <c r="E103" s="22">
        <f>SUM(E101:E102)</f>
        <v>18000</v>
      </c>
      <c r="F103" s="22">
        <f>SUM(F101:F102)</f>
        <v>0</v>
      </c>
      <c r="G103" s="22">
        <f>SUM(G101:G102)</f>
        <v>12000</v>
      </c>
      <c r="H103" s="22">
        <f>SUM(H101:H102)</f>
        <v>6000</v>
      </c>
      <c r="I103" s="22"/>
    </row>
    <row r="104" spans="1:9" ht="18.75" customHeight="1">
      <c r="A104" s="7" t="s">
        <v>76</v>
      </c>
      <c r="B104" s="8"/>
      <c r="C104" s="9"/>
      <c r="D104" s="10"/>
      <c r="E104" s="20"/>
      <c r="F104" s="20"/>
      <c r="G104" s="20"/>
      <c r="H104" s="20"/>
      <c r="I104" s="20"/>
    </row>
    <row r="105" spans="1:9" ht="18.75" customHeight="1">
      <c r="A105" s="11"/>
      <c r="B105" s="12" t="s">
        <v>16</v>
      </c>
      <c r="C105" s="9"/>
      <c r="D105" s="10"/>
      <c r="E105" s="20"/>
      <c r="F105" s="20"/>
      <c r="G105" s="20"/>
      <c r="H105" s="20"/>
      <c r="I105" s="20"/>
    </row>
    <row r="106" spans="1:9" ht="18.75" customHeight="1">
      <c r="A106" s="11"/>
      <c r="B106" s="8"/>
      <c r="C106" s="13" t="s">
        <v>25</v>
      </c>
      <c r="D106" s="10"/>
      <c r="E106" s="20"/>
      <c r="F106" s="20"/>
      <c r="G106" s="20"/>
      <c r="H106" s="20"/>
      <c r="I106" s="20"/>
    </row>
    <row r="107" spans="1:9" ht="18.75" customHeight="1">
      <c r="A107" s="11"/>
      <c r="B107" s="8"/>
      <c r="C107" s="9" t="s">
        <v>31</v>
      </c>
      <c r="D107" s="10"/>
      <c r="E107" s="20">
        <v>1224420</v>
      </c>
      <c r="F107" s="20"/>
      <c r="G107" s="20">
        <v>1215540</v>
      </c>
      <c r="H107" s="20">
        <f>E107+F107-G107</f>
        <v>8880</v>
      </c>
      <c r="I107" s="20"/>
    </row>
    <row r="108" spans="1:9" ht="18.75" customHeight="1">
      <c r="A108" s="11"/>
      <c r="B108" s="8"/>
      <c r="C108" s="9" t="s">
        <v>33</v>
      </c>
      <c r="D108" s="10"/>
      <c r="E108" s="20">
        <v>42000</v>
      </c>
      <c r="F108" s="20"/>
      <c r="G108" s="20">
        <v>42000</v>
      </c>
      <c r="H108" s="20">
        <f>E108+F108-G108</f>
        <v>0</v>
      </c>
      <c r="I108" s="20"/>
    </row>
    <row r="109" spans="1:9" ht="18.75" customHeight="1">
      <c r="A109" s="11"/>
      <c r="B109" s="8"/>
      <c r="C109" s="9" t="s">
        <v>34</v>
      </c>
      <c r="D109" s="10"/>
      <c r="E109" s="20">
        <v>285000</v>
      </c>
      <c r="F109" s="20"/>
      <c r="G109" s="20">
        <v>283440</v>
      </c>
      <c r="H109" s="20">
        <f>E109+F109-G109</f>
        <v>1560</v>
      </c>
      <c r="I109" s="20"/>
    </row>
    <row r="110" spans="1:9" ht="18.75" customHeight="1">
      <c r="A110" s="14"/>
      <c r="B110" s="15"/>
      <c r="C110" s="16" t="s">
        <v>35</v>
      </c>
      <c r="D110" s="17"/>
      <c r="E110" s="21">
        <v>30000</v>
      </c>
      <c r="F110" s="21"/>
      <c r="G110" s="21">
        <v>27060</v>
      </c>
      <c r="H110" s="20">
        <f>E110+F110-G110</f>
        <v>2940</v>
      </c>
      <c r="I110" s="21"/>
    </row>
    <row r="111" spans="1:9" ht="18.75" customHeight="1">
      <c r="A111" s="54" t="s">
        <v>26</v>
      </c>
      <c r="B111" s="55"/>
      <c r="C111" s="55"/>
      <c r="D111" s="56"/>
      <c r="E111" s="22">
        <f>SUM(E107:E110)</f>
        <v>1581420</v>
      </c>
      <c r="F111" s="22">
        <f>SUM(F107:F110)</f>
        <v>0</v>
      </c>
      <c r="G111" s="22">
        <f>SUM(G107:G110)</f>
        <v>1568040</v>
      </c>
      <c r="H111" s="22">
        <f>SUM(H107:H110)</f>
        <v>13380</v>
      </c>
      <c r="I111" s="22"/>
    </row>
    <row r="112" spans="1:9" ht="9" customHeight="1">
      <c r="A112" s="25"/>
      <c r="B112" s="25"/>
      <c r="C112" s="25"/>
      <c r="D112" s="25"/>
      <c r="E112" s="29"/>
      <c r="F112" s="29"/>
      <c r="G112" s="29"/>
      <c r="H112" s="29"/>
      <c r="I112" s="29"/>
    </row>
    <row r="113" spans="1:9" ht="19.5" customHeight="1">
      <c r="A113" s="72" t="s">
        <v>77</v>
      </c>
      <c r="B113" s="72"/>
      <c r="C113" s="72"/>
      <c r="D113" s="72"/>
      <c r="E113" s="72"/>
      <c r="F113" s="72"/>
      <c r="G113" s="72"/>
      <c r="H113" s="72"/>
      <c r="I113" s="72"/>
    </row>
    <row r="114" spans="1:9" ht="19.5" customHeight="1">
      <c r="A114" s="64" t="s">
        <v>1</v>
      </c>
      <c r="B114" s="65"/>
      <c r="C114" s="65"/>
      <c r="D114" s="66"/>
      <c r="E114" s="3" t="s">
        <v>5</v>
      </c>
      <c r="F114" s="4" t="s">
        <v>7</v>
      </c>
      <c r="G114" s="3" t="s">
        <v>9</v>
      </c>
      <c r="H114" s="70" t="s">
        <v>11</v>
      </c>
      <c r="I114" s="70" t="s">
        <v>12</v>
      </c>
    </row>
    <row r="115" spans="1:9" ht="19.5" customHeight="1">
      <c r="A115" s="67"/>
      <c r="B115" s="68"/>
      <c r="C115" s="68"/>
      <c r="D115" s="69"/>
      <c r="E115" s="5" t="s">
        <v>6</v>
      </c>
      <c r="F115" s="6" t="s">
        <v>8</v>
      </c>
      <c r="G115" s="5" t="s">
        <v>10</v>
      </c>
      <c r="H115" s="71"/>
      <c r="I115" s="71"/>
    </row>
    <row r="116" spans="1:9" ht="19.5" customHeight="1">
      <c r="A116" s="11"/>
      <c r="B116" s="12" t="s">
        <v>83</v>
      </c>
      <c r="C116" s="9"/>
      <c r="D116" s="10"/>
      <c r="E116" s="19"/>
      <c r="F116" s="19"/>
      <c r="G116" s="19"/>
      <c r="H116" s="19"/>
      <c r="I116" s="19"/>
    </row>
    <row r="117" spans="1:9" ht="19.5" customHeight="1">
      <c r="A117" s="11"/>
      <c r="B117" s="8"/>
      <c r="C117" s="13" t="s">
        <v>36</v>
      </c>
      <c r="D117" s="10"/>
      <c r="E117" s="19"/>
      <c r="F117" s="19"/>
      <c r="G117" s="19"/>
      <c r="H117" s="19"/>
      <c r="I117" s="19"/>
    </row>
    <row r="118" spans="1:9" ht="19.5" customHeight="1">
      <c r="A118" s="11"/>
      <c r="B118" s="8"/>
      <c r="C118" s="9" t="s">
        <v>37</v>
      </c>
      <c r="D118" s="10"/>
      <c r="E118" s="20">
        <v>100000</v>
      </c>
      <c r="F118" s="44">
        <v>-86700</v>
      </c>
      <c r="G118" s="20">
        <v>0</v>
      </c>
      <c r="H118" s="20">
        <f>E118+F118-G118</f>
        <v>13300</v>
      </c>
      <c r="I118" s="20" t="s">
        <v>175</v>
      </c>
    </row>
    <row r="119" spans="1:9" ht="19.5" customHeight="1">
      <c r="A119" s="11"/>
      <c r="B119" s="8"/>
      <c r="C119" s="9" t="s">
        <v>38</v>
      </c>
      <c r="D119" s="10"/>
      <c r="E119" s="20">
        <v>5000</v>
      </c>
      <c r="F119" s="20"/>
      <c r="G119" s="20">
        <v>0</v>
      </c>
      <c r="H119" s="20">
        <f>E119+F119-G119</f>
        <v>5000</v>
      </c>
      <c r="I119" s="20"/>
    </row>
    <row r="120" spans="1:9" ht="19.5" customHeight="1">
      <c r="A120" s="11"/>
      <c r="B120" s="8"/>
      <c r="C120" s="9" t="s">
        <v>39</v>
      </c>
      <c r="D120" s="10"/>
      <c r="E120" s="20">
        <v>64800</v>
      </c>
      <c r="F120" s="45">
        <v>10200</v>
      </c>
      <c r="G120" s="20">
        <v>75000</v>
      </c>
      <c r="H120" s="20">
        <f>E120+F120-G120</f>
        <v>0</v>
      </c>
      <c r="I120" s="20" t="s">
        <v>176</v>
      </c>
    </row>
    <row r="121" spans="1:9" ht="19.5" customHeight="1">
      <c r="A121" s="11"/>
      <c r="B121" s="8"/>
      <c r="C121" s="9" t="s">
        <v>40</v>
      </c>
      <c r="D121" s="10"/>
      <c r="E121" s="20">
        <v>50000</v>
      </c>
      <c r="F121" s="20"/>
      <c r="G121" s="20">
        <v>29800</v>
      </c>
      <c r="H121" s="20">
        <f>E121+F121-G121</f>
        <v>20200</v>
      </c>
      <c r="I121" s="20"/>
    </row>
    <row r="122" spans="1:9" ht="19.5" customHeight="1">
      <c r="A122" s="54" t="s">
        <v>45</v>
      </c>
      <c r="B122" s="55"/>
      <c r="C122" s="55"/>
      <c r="D122" s="56"/>
      <c r="E122" s="22">
        <f>SUM(E118:E121)</f>
        <v>219800</v>
      </c>
      <c r="F122" s="22">
        <f>SUM(F118:F121)</f>
        <v>-76500</v>
      </c>
      <c r="G122" s="22">
        <f>SUM(G118:G121)</f>
        <v>104800</v>
      </c>
      <c r="H122" s="22">
        <f>SUM(H118:H121)</f>
        <v>38500</v>
      </c>
      <c r="I122" s="22"/>
    </row>
    <row r="123" spans="1:9" ht="19.5" customHeight="1">
      <c r="A123" s="11"/>
      <c r="B123" s="8"/>
      <c r="C123" s="13" t="s">
        <v>41</v>
      </c>
      <c r="D123" s="10"/>
      <c r="E123" s="20"/>
      <c r="F123" s="20"/>
      <c r="G123" s="20"/>
      <c r="H123" s="20"/>
      <c r="I123" s="20"/>
    </row>
    <row r="124" spans="1:9" ht="19.5" customHeight="1">
      <c r="A124" s="11"/>
      <c r="B124" s="8"/>
      <c r="C124" s="9" t="s">
        <v>42</v>
      </c>
      <c r="D124" s="10"/>
      <c r="E124" s="20">
        <v>20000</v>
      </c>
      <c r="F124" s="20"/>
      <c r="G124" s="20">
        <v>1840</v>
      </c>
      <c r="H124" s="20">
        <f>E124+F124-G124</f>
        <v>18160</v>
      </c>
      <c r="I124" s="20"/>
    </row>
    <row r="125" spans="1:9" ht="19.5" customHeight="1">
      <c r="A125" s="11"/>
      <c r="B125" s="8"/>
      <c r="C125" s="9" t="s">
        <v>44</v>
      </c>
      <c r="D125" s="10"/>
      <c r="E125" s="20"/>
      <c r="F125" s="20"/>
      <c r="G125" s="20"/>
      <c r="H125" s="20"/>
      <c r="I125" s="20"/>
    </row>
    <row r="126" spans="1:9" ht="19.5" customHeight="1">
      <c r="A126" s="11"/>
      <c r="B126" s="8"/>
      <c r="C126" s="9"/>
      <c r="D126" s="10" t="s">
        <v>80</v>
      </c>
      <c r="E126" s="20">
        <v>100000</v>
      </c>
      <c r="F126" s="20"/>
      <c r="G126" s="20">
        <v>42105</v>
      </c>
      <c r="H126" s="20">
        <f>E126+F126-G126</f>
        <v>57895</v>
      </c>
      <c r="I126" s="20"/>
    </row>
    <row r="127" spans="1:9" ht="19.5" customHeight="1">
      <c r="A127" s="11"/>
      <c r="B127" s="8"/>
      <c r="C127" s="9"/>
      <c r="D127" s="10" t="s">
        <v>134</v>
      </c>
      <c r="E127" s="20">
        <v>30000</v>
      </c>
      <c r="F127" s="20"/>
      <c r="G127" s="20">
        <v>30000</v>
      </c>
      <c r="H127" s="20">
        <f>E127+F127-G127</f>
        <v>0</v>
      </c>
      <c r="I127" s="20"/>
    </row>
    <row r="128" spans="1:9" ht="19.5" customHeight="1">
      <c r="A128" s="11"/>
      <c r="B128" s="8"/>
      <c r="C128" s="9" t="s">
        <v>48</v>
      </c>
      <c r="D128" s="10"/>
      <c r="E128" s="20">
        <v>40000</v>
      </c>
      <c r="F128" s="20"/>
      <c r="G128" s="20">
        <v>12040</v>
      </c>
      <c r="H128" s="20">
        <f>E128+F128-G128</f>
        <v>27960</v>
      </c>
      <c r="I128" s="20"/>
    </row>
    <row r="129" spans="1:9" ht="19.5" customHeight="1">
      <c r="A129" s="54" t="s">
        <v>46</v>
      </c>
      <c r="B129" s="55"/>
      <c r="C129" s="55"/>
      <c r="D129" s="56"/>
      <c r="E129" s="22">
        <f>SUM(E124:E128)</f>
        <v>190000</v>
      </c>
      <c r="F129" s="22">
        <f>SUM(F124:F128)</f>
        <v>0</v>
      </c>
      <c r="G129" s="22">
        <f>SUM(G124:G128)</f>
        <v>85985</v>
      </c>
      <c r="H129" s="22">
        <f>SUM(H124:H128)</f>
        <v>104015</v>
      </c>
      <c r="I129" s="22"/>
    </row>
    <row r="130" spans="1:9" ht="19.5" customHeight="1">
      <c r="A130" s="11"/>
      <c r="B130" s="8"/>
      <c r="C130" s="13" t="s">
        <v>49</v>
      </c>
      <c r="D130" s="10"/>
      <c r="E130" s="19"/>
      <c r="F130" s="19"/>
      <c r="G130" s="19"/>
      <c r="H130" s="19"/>
      <c r="I130" s="19"/>
    </row>
    <row r="131" spans="1:9" ht="19.5" customHeight="1">
      <c r="A131" s="11"/>
      <c r="B131" s="8"/>
      <c r="C131" s="9" t="s">
        <v>50</v>
      </c>
      <c r="D131" s="10"/>
      <c r="E131" s="20">
        <v>50000</v>
      </c>
      <c r="F131" s="20"/>
      <c r="G131" s="20">
        <v>42685.5</v>
      </c>
      <c r="H131" s="20">
        <f>E131+F131-G131</f>
        <v>7314.5</v>
      </c>
      <c r="I131" s="20"/>
    </row>
    <row r="132" spans="1:9" ht="19.5" customHeight="1">
      <c r="A132" s="11"/>
      <c r="B132" s="8"/>
      <c r="C132" s="9" t="s">
        <v>81</v>
      </c>
      <c r="D132" s="10"/>
      <c r="E132" s="20">
        <v>5000</v>
      </c>
      <c r="F132" s="20"/>
      <c r="G132" s="20">
        <v>0</v>
      </c>
      <c r="H132" s="20">
        <f>E132+F132-G132</f>
        <v>5000</v>
      </c>
      <c r="I132" s="20"/>
    </row>
    <row r="133" spans="1:9" ht="19.5" customHeight="1">
      <c r="A133" s="11"/>
      <c r="B133" s="8"/>
      <c r="C133" s="9" t="s">
        <v>54</v>
      </c>
      <c r="D133" s="10"/>
      <c r="E133" s="20">
        <v>50000</v>
      </c>
      <c r="F133" s="20"/>
      <c r="G133" s="20">
        <v>31010</v>
      </c>
      <c r="H133" s="20">
        <f>E133+F133-G133</f>
        <v>18990</v>
      </c>
      <c r="I133" s="20"/>
    </row>
    <row r="134" spans="1:9" ht="19.5" customHeight="1">
      <c r="A134" s="54" t="s">
        <v>62</v>
      </c>
      <c r="B134" s="55"/>
      <c r="C134" s="55"/>
      <c r="D134" s="56"/>
      <c r="E134" s="22">
        <f>SUM(E131:E133)</f>
        <v>105000</v>
      </c>
      <c r="F134" s="22">
        <f>SUM(F131:F133)</f>
        <v>0</v>
      </c>
      <c r="G134" s="22">
        <f>SUM(G131:G133)</f>
        <v>73695.5</v>
      </c>
      <c r="H134" s="22">
        <f>SUM(H131:H133)</f>
        <v>31304.5</v>
      </c>
      <c r="I134" s="22"/>
    </row>
    <row r="135" spans="1:9" ht="19.5" customHeight="1">
      <c r="A135" s="11"/>
      <c r="B135" s="12" t="s">
        <v>64</v>
      </c>
      <c r="C135" s="13"/>
      <c r="D135" s="10"/>
      <c r="E135" s="19"/>
      <c r="F135" s="19"/>
      <c r="G135" s="19"/>
      <c r="H135" s="19"/>
      <c r="I135" s="19"/>
    </row>
    <row r="136" spans="1:9" ht="19.5" customHeight="1">
      <c r="A136" s="11"/>
      <c r="B136" s="12"/>
      <c r="C136" s="13" t="s">
        <v>65</v>
      </c>
      <c r="D136" s="10"/>
      <c r="E136" s="19"/>
      <c r="F136" s="19"/>
      <c r="G136" s="19"/>
      <c r="H136" s="19"/>
      <c r="I136" s="19"/>
    </row>
    <row r="137" spans="1:9" ht="19.5" customHeight="1">
      <c r="A137" s="11"/>
      <c r="B137" s="8"/>
      <c r="C137" s="9" t="s">
        <v>138</v>
      </c>
      <c r="D137" s="10"/>
      <c r="E137" s="20"/>
      <c r="F137" s="20"/>
      <c r="G137" s="20"/>
      <c r="H137" s="20"/>
      <c r="I137" s="20"/>
    </row>
    <row r="138" spans="1:9" ht="19.5" customHeight="1">
      <c r="A138" s="11"/>
      <c r="B138" s="8"/>
      <c r="C138" s="9"/>
      <c r="D138" s="10" t="s">
        <v>171</v>
      </c>
      <c r="E138" s="20">
        <v>0</v>
      </c>
      <c r="F138" s="45">
        <v>32400</v>
      </c>
      <c r="G138" s="20">
        <v>29000</v>
      </c>
      <c r="H138" s="20">
        <f>E138+F138-G138</f>
        <v>3400</v>
      </c>
      <c r="I138" s="20" t="s">
        <v>169</v>
      </c>
    </row>
    <row r="139" spans="1:9" ht="19.5" customHeight="1">
      <c r="A139" s="14"/>
      <c r="B139" s="15"/>
      <c r="C139" s="16"/>
      <c r="D139" s="17" t="s">
        <v>172</v>
      </c>
      <c r="E139" s="21">
        <v>0</v>
      </c>
      <c r="F139" s="48">
        <v>10100</v>
      </c>
      <c r="G139" s="21">
        <v>9500</v>
      </c>
      <c r="H139" s="21">
        <f>E139+F139-G139</f>
        <v>600</v>
      </c>
      <c r="I139" s="21" t="s">
        <v>169</v>
      </c>
    </row>
    <row r="140" spans="1:9" ht="19.5" customHeight="1">
      <c r="A140" s="63" t="s">
        <v>78</v>
      </c>
      <c r="B140" s="63"/>
      <c r="C140" s="63"/>
      <c r="D140" s="63"/>
      <c r="E140" s="63"/>
      <c r="F140" s="63"/>
      <c r="G140" s="63"/>
      <c r="H140" s="63"/>
      <c r="I140" s="63"/>
    </row>
    <row r="141" spans="1:10" ht="19.5" customHeight="1">
      <c r="A141" s="64" t="s">
        <v>1</v>
      </c>
      <c r="B141" s="65"/>
      <c r="C141" s="65"/>
      <c r="D141" s="66"/>
      <c r="E141" s="3" t="s">
        <v>5</v>
      </c>
      <c r="F141" s="4" t="s">
        <v>7</v>
      </c>
      <c r="G141" s="3" t="s">
        <v>9</v>
      </c>
      <c r="H141" s="70" t="s">
        <v>11</v>
      </c>
      <c r="I141" s="70" t="s">
        <v>12</v>
      </c>
      <c r="J141" s="8"/>
    </row>
    <row r="142" spans="1:10" ht="19.5" customHeight="1">
      <c r="A142" s="67"/>
      <c r="B142" s="68"/>
      <c r="C142" s="68"/>
      <c r="D142" s="69"/>
      <c r="E142" s="5" t="s">
        <v>6</v>
      </c>
      <c r="F142" s="6" t="s">
        <v>8</v>
      </c>
      <c r="G142" s="5" t="s">
        <v>10</v>
      </c>
      <c r="H142" s="71"/>
      <c r="I142" s="71"/>
      <c r="J142" s="8"/>
    </row>
    <row r="143" spans="1:9" ht="19.5" customHeight="1">
      <c r="A143" s="11"/>
      <c r="B143" s="8"/>
      <c r="C143" s="9" t="s">
        <v>177</v>
      </c>
      <c r="D143" s="10"/>
      <c r="E143" s="20"/>
      <c r="F143" s="20"/>
      <c r="G143" s="20"/>
      <c r="H143" s="20"/>
      <c r="I143" s="20"/>
    </row>
    <row r="144" spans="1:9" ht="19.5" customHeight="1">
      <c r="A144" s="11"/>
      <c r="B144" s="8"/>
      <c r="C144" s="9"/>
      <c r="D144" s="10" t="s">
        <v>178</v>
      </c>
      <c r="E144" s="20">
        <v>0</v>
      </c>
      <c r="F144" s="45">
        <v>22000</v>
      </c>
      <c r="G144" s="20">
        <v>22000</v>
      </c>
      <c r="H144" s="20">
        <f>E144+F144-G144</f>
        <v>0</v>
      </c>
      <c r="I144" s="20" t="s">
        <v>169</v>
      </c>
    </row>
    <row r="145" spans="1:9" ht="19.5" customHeight="1">
      <c r="A145" s="11"/>
      <c r="B145" s="8"/>
      <c r="C145" s="9"/>
      <c r="D145" s="10" t="s">
        <v>179</v>
      </c>
      <c r="E145" s="20">
        <v>0</v>
      </c>
      <c r="F145" s="45">
        <v>12000</v>
      </c>
      <c r="G145" s="20">
        <v>12000</v>
      </c>
      <c r="H145" s="20">
        <f>E145+F145-G145</f>
        <v>0</v>
      </c>
      <c r="I145" s="20" t="s">
        <v>169</v>
      </c>
    </row>
    <row r="146" spans="1:9" ht="19.5" customHeight="1">
      <c r="A146" s="54" t="s">
        <v>66</v>
      </c>
      <c r="B146" s="55"/>
      <c r="C146" s="55"/>
      <c r="D146" s="56"/>
      <c r="E146" s="22">
        <f>SUM(E138:E145)</f>
        <v>0</v>
      </c>
      <c r="F146" s="22">
        <f>SUM(F138:F145)</f>
        <v>76500</v>
      </c>
      <c r="G146" s="22">
        <f>SUM(G138:G145)</f>
        <v>72500</v>
      </c>
      <c r="H146" s="22">
        <f>SUM(H138:H145)</f>
        <v>4000</v>
      </c>
      <c r="I146" s="22"/>
    </row>
    <row r="147" spans="1:9" ht="19.5" customHeight="1">
      <c r="A147" s="60" t="s">
        <v>84</v>
      </c>
      <c r="B147" s="61"/>
      <c r="C147" s="61"/>
      <c r="D147" s="62"/>
      <c r="E147" s="23"/>
      <c r="F147" s="23"/>
      <c r="G147" s="23"/>
      <c r="H147" s="23"/>
      <c r="I147" s="23"/>
    </row>
    <row r="148" spans="1:9" ht="19.5" customHeight="1">
      <c r="A148" s="7" t="s">
        <v>82</v>
      </c>
      <c r="B148" s="12"/>
      <c r="C148" s="13"/>
      <c r="D148" s="10"/>
      <c r="E148" s="19"/>
      <c r="F148" s="19"/>
      <c r="G148" s="19"/>
      <c r="H148" s="19"/>
      <c r="I148" s="19"/>
    </row>
    <row r="149" spans="1:9" ht="19.5" customHeight="1">
      <c r="A149" s="11"/>
      <c r="B149" s="12" t="s">
        <v>83</v>
      </c>
      <c r="C149" s="13"/>
      <c r="D149" s="10"/>
      <c r="E149" s="19"/>
      <c r="F149" s="19"/>
      <c r="G149" s="19"/>
      <c r="H149" s="19"/>
      <c r="I149" s="19"/>
    </row>
    <row r="150" spans="1:9" ht="19.5" customHeight="1">
      <c r="A150" s="11"/>
      <c r="B150" s="8"/>
      <c r="C150" s="13" t="s">
        <v>41</v>
      </c>
      <c r="D150" s="10"/>
      <c r="E150" s="20"/>
      <c r="F150" s="20"/>
      <c r="G150" s="20"/>
      <c r="H150" s="20"/>
      <c r="I150" s="20"/>
    </row>
    <row r="151" spans="1:9" ht="19.5" customHeight="1">
      <c r="A151" s="11"/>
      <c r="B151" s="8"/>
      <c r="C151" s="9" t="s">
        <v>44</v>
      </c>
      <c r="D151" s="10"/>
      <c r="E151" s="20"/>
      <c r="F151" s="20"/>
      <c r="G151" s="20"/>
      <c r="H151" s="20"/>
      <c r="I151" s="20"/>
    </row>
    <row r="152" spans="1:9" ht="19.5" customHeight="1">
      <c r="A152" s="11"/>
      <c r="B152" s="8"/>
      <c r="C152" s="9"/>
      <c r="D152" s="39" t="s">
        <v>135</v>
      </c>
      <c r="E152" s="20">
        <v>20000</v>
      </c>
      <c r="F152" s="20"/>
      <c r="G152" s="20">
        <v>16545</v>
      </c>
      <c r="H152" s="20">
        <f>E152+F152-G152</f>
        <v>3455</v>
      </c>
      <c r="I152" s="20"/>
    </row>
    <row r="153" spans="1:9" ht="19.5" customHeight="1">
      <c r="A153" s="54" t="s">
        <v>46</v>
      </c>
      <c r="B153" s="55"/>
      <c r="C153" s="55"/>
      <c r="D153" s="56"/>
      <c r="E153" s="22">
        <f>SUM(E152:E152)</f>
        <v>20000</v>
      </c>
      <c r="F153" s="22">
        <f>SUM(F152:F152)</f>
        <v>0</v>
      </c>
      <c r="G153" s="22">
        <f>SUM(G152:G152)</f>
        <v>16545</v>
      </c>
      <c r="H153" s="22">
        <f>SUM(H152:H152)</f>
        <v>3455</v>
      </c>
      <c r="I153" s="22"/>
    </row>
    <row r="154" spans="1:9" ht="19.5" customHeight="1">
      <c r="A154" s="75" t="s">
        <v>112</v>
      </c>
      <c r="B154" s="76"/>
      <c r="C154" s="76"/>
      <c r="D154" s="77"/>
      <c r="E154" s="20"/>
      <c r="F154" s="20"/>
      <c r="G154" s="20"/>
      <c r="H154" s="20"/>
      <c r="I154" s="20"/>
    </row>
    <row r="155" spans="1:10" ht="19.5" customHeight="1">
      <c r="A155" s="7" t="s">
        <v>85</v>
      </c>
      <c r="B155" s="12"/>
      <c r="C155" s="13"/>
      <c r="D155" s="10"/>
      <c r="E155" s="19"/>
      <c r="F155" s="19"/>
      <c r="G155" s="19"/>
      <c r="H155" s="19"/>
      <c r="I155" s="19"/>
      <c r="J155" s="8"/>
    </row>
    <row r="156" spans="1:9" ht="19.5" customHeight="1">
      <c r="A156" s="11"/>
      <c r="B156" s="12" t="s">
        <v>16</v>
      </c>
      <c r="C156" s="9"/>
      <c r="D156" s="10"/>
      <c r="E156" s="20"/>
      <c r="F156" s="20"/>
      <c r="G156" s="20"/>
      <c r="H156" s="20"/>
      <c r="I156" s="20"/>
    </row>
    <row r="157" spans="1:9" ht="19.5" customHeight="1">
      <c r="A157" s="11"/>
      <c r="B157" s="8"/>
      <c r="C157" s="13" t="s">
        <v>25</v>
      </c>
      <c r="D157" s="10"/>
      <c r="E157" s="20"/>
      <c r="F157" s="20"/>
      <c r="G157" s="20"/>
      <c r="H157" s="20"/>
      <c r="I157" s="20"/>
    </row>
    <row r="158" spans="1:9" ht="19.5" customHeight="1">
      <c r="A158" s="11"/>
      <c r="B158" s="8"/>
      <c r="C158" s="9" t="s">
        <v>31</v>
      </c>
      <c r="D158" s="10"/>
      <c r="E158" s="20">
        <v>734220</v>
      </c>
      <c r="F158" s="45">
        <v>40350</v>
      </c>
      <c r="G158" s="20">
        <v>774570</v>
      </c>
      <c r="H158" s="20">
        <f>E158+F158-G158</f>
        <v>0</v>
      </c>
      <c r="I158" s="20" t="s">
        <v>167</v>
      </c>
    </row>
    <row r="159" spans="1:9" ht="19.5" customHeight="1">
      <c r="A159" s="11"/>
      <c r="B159" s="8"/>
      <c r="C159" s="9" t="s">
        <v>34</v>
      </c>
      <c r="D159" s="10"/>
      <c r="E159" s="20">
        <v>300240</v>
      </c>
      <c r="F159" s="45">
        <v>31500</v>
      </c>
      <c r="G159" s="20">
        <v>331740</v>
      </c>
      <c r="H159" s="20">
        <f>E159+F159-G159</f>
        <v>0</v>
      </c>
      <c r="I159" s="20" t="s">
        <v>180</v>
      </c>
    </row>
    <row r="160" spans="1:9" ht="19.5" customHeight="1">
      <c r="A160" s="14"/>
      <c r="B160" s="15"/>
      <c r="C160" s="16" t="s">
        <v>35</v>
      </c>
      <c r="D160" s="17"/>
      <c r="E160" s="21">
        <v>18600</v>
      </c>
      <c r="F160" s="45">
        <v>21240</v>
      </c>
      <c r="G160" s="21">
        <v>39840</v>
      </c>
      <c r="H160" s="20">
        <f>E160+F160-G160</f>
        <v>0</v>
      </c>
      <c r="I160" s="20" t="s">
        <v>180</v>
      </c>
    </row>
    <row r="161" spans="1:9" ht="19.5" customHeight="1">
      <c r="A161" s="54" t="s">
        <v>26</v>
      </c>
      <c r="B161" s="55"/>
      <c r="C161" s="55"/>
      <c r="D161" s="56"/>
      <c r="E161" s="22">
        <f>SUM(E158:E160)</f>
        <v>1053060</v>
      </c>
      <c r="F161" s="22">
        <f>SUM(F158:F160)</f>
        <v>93090</v>
      </c>
      <c r="G161" s="22">
        <f>SUM(G158:G160)</f>
        <v>1146150</v>
      </c>
      <c r="H161" s="22">
        <f>SUM(H158:H160)</f>
        <v>0</v>
      </c>
      <c r="I161" s="22"/>
    </row>
    <row r="162" spans="1:10" ht="19.5" customHeight="1">
      <c r="A162" s="11"/>
      <c r="B162" s="12" t="s">
        <v>83</v>
      </c>
      <c r="C162" s="13"/>
      <c r="D162" s="10"/>
      <c r="E162" s="19"/>
      <c r="F162" s="19"/>
      <c r="G162" s="19"/>
      <c r="H162" s="19"/>
      <c r="I162" s="19"/>
      <c r="J162" s="8"/>
    </row>
    <row r="163" spans="1:9" ht="19.5" customHeight="1">
      <c r="A163" s="11"/>
      <c r="B163" s="8"/>
      <c r="C163" s="13" t="s">
        <v>36</v>
      </c>
      <c r="D163" s="10"/>
      <c r="E163" s="19"/>
      <c r="F163" s="19"/>
      <c r="G163" s="19"/>
      <c r="H163" s="19"/>
      <c r="I163" s="19"/>
    </row>
    <row r="164" spans="1:9" ht="19.5" customHeight="1">
      <c r="A164" s="11"/>
      <c r="B164" s="8"/>
      <c r="C164" s="9" t="s">
        <v>40</v>
      </c>
      <c r="D164" s="10"/>
      <c r="E164" s="20">
        <v>38600</v>
      </c>
      <c r="F164" s="20"/>
      <c r="G164" s="20">
        <v>35300</v>
      </c>
      <c r="H164" s="20">
        <f>E164+F164-G164</f>
        <v>3300</v>
      </c>
      <c r="I164" s="20"/>
    </row>
    <row r="165" spans="1:9" ht="19.5" customHeight="1">
      <c r="A165" s="54" t="s">
        <v>45</v>
      </c>
      <c r="B165" s="55"/>
      <c r="C165" s="55"/>
      <c r="D165" s="56"/>
      <c r="E165" s="22">
        <f>SUM(E163:E164)</f>
        <v>38600</v>
      </c>
      <c r="F165" s="22">
        <f>SUM(F163:F164)</f>
        <v>0</v>
      </c>
      <c r="G165" s="22">
        <f>SUM(G163:G164)</f>
        <v>35300</v>
      </c>
      <c r="H165" s="22">
        <f>SUM(H163:H164)</f>
        <v>3300</v>
      </c>
      <c r="I165" s="22"/>
    </row>
    <row r="166" spans="1:9" ht="19.5" customHeight="1">
      <c r="A166" s="25"/>
      <c r="B166" s="25"/>
      <c r="C166" s="25"/>
      <c r="D166" s="25"/>
      <c r="E166" s="29"/>
      <c r="F166" s="29"/>
      <c r="G166" s="29"/>
      <c r="H166" s="29"/>
      <c r="I166" s="29"/>
    </row>
    <row r="167" spans="1:9" ht="18" customHeight="1">
      <c r="A167" s="63" t="s">
        <v>79</v>
      </c>
      <c r="B167" s="63"/>
      <c r="C167" s="63"/>
      <c r="D167" s="63"/>
      <c r="E167" s="63"/>
      <c r="F167" s="63"/>
      <c r="G167" s="63"/>
      <c r="H167" s="63"/>
      <c r="I167" s="63"/>
    </row>
    <row r="168" spans="1:10" ht="18" customHeight="1">
      <c r="A168" s="64" t="s">
        <v>1</v>
      </c>
      <c r="B168" s="65"/>
      <c r="C168" s="65"/>
      <c r="D168" s="66"/>
      <c r="E168" s="3" t="s">
        <v>5</v>
      </c>
      <c r="F168" s="4" t="s">
        <v>7</v>
      </c>
      <c r="G168" s="3" t="s">
        <v>9</v>
      </c>
      <c r="H168" s="70" t="s">
        <v>11</v>
      </c>
      <c r="I168" s="70" t="s">
        <v>12</v>
      </c>
      <c r="J168" s="8"/>
    </row>
    <row r="169" spans="1:10" ht="18" customHeight="1">
      <c r="A169" s="67"/>
      <c r="B169" s="68"/>
      <c r="C169" s="68"/>
      <c r="D169" s="69"/>
      <c r="E169" s="5" t="s">
        <v>6</v>
      </c>
      <c r="F169" s="6" t="s">
        <v>8</v>
      </c>
      <c r="G169" s="5" t="s">
        <v>10</v>
      </c>
      <c r="H169" s="71"/>
      <c r="I169" s="71"/>
      <c r="J169" s="8"/>
    </row>
    <row r="170" spans="1:10" ht="18" customHeight="1">
      <c r="A170" s="11"/>
      <c r="B170" s="8"/>
      <c r="C170" s="13" t="s">
        <v>41</v>
      </c>
      <c r="D170" s="10"/>
      <c r="E170" s="20"/>
      <c r="F170" s="20"/>
      <c r="G170" s="20"/>
      <c r="H170" s="20"/>
      <c r="I170" s="20"/>
      <c r="J170" s="8"/>
    </row>
    <row r="171" spans="1:10" ht="18" customHeight="1">
      <c r="A171" s="11"/>
      <c r="B171" s="8"/>
      <c r="C171" s="9" t="s">
        <v>44</v>
      </c>
      <c r="D171" s="10"/>
      <c r="E171" s="20"/>
      <c r="F171" s="20"/>
      <c r="G171" s="20"/>
      <c r="H171" s="20"/>
      <c r="I171" s="20"/>
      <c r="J171" s="8"/>
    </row>
    <row r="172" spans="1:10" ht="18" customHeight="1">
      <c r="A172" s="11"/>
      <c r="B172" s="8"/>
      <c r="C172" s="9"/>
      <c r="D172" s="10" t="s">
        <v>80</v>
      </c>
      <c r="E172" s="20">
        <v>50000</v>
      </c>
      <c r="F172" s="44">
        <v>-25000</v>
      </c>
      <c r="G172" s="20">
        <v>0</v>
      </c>
      <c r="H172" s="20">
        <f>E172+F172-G172</f>
        <v>25000</v>
      </c>
      <c r="I172" s="20" t="s">
        <v>167</v>
      </c>
      <c r="J172" s="8"/>
    </row>
    <row r="173" spans="1:10" ht="18" customHeight="1">
      <c r="A173" s="11"/>
      <c r="B173" s="8"/>
      <c r="C173" s="9"/>
      <c r="D173" s="10" t="s">
        <v>119</v>
      </c>
      <c r="E173" s="20">
        <v>70000</v>
      </c>
      <c r="F173" s="20"/>
      <c r="G173" s="20">
        <v>46440</v>
      </c>
      <c r="H173" s="20">
        <f>E173+F173-G173</f>
        <v>23560</v>
      </c>
      <c r="I173" s="20"/>
      <c r="J173" s="8"/>
    </row>
    <row r="174" spans="1:10" ht="18" customHeight="1">
      <c r="A174" s="11"/>
      <c r="B174" s="8"/>
      <c r="C174" s="9"/>
      <c r="D174" s="10" t="s">
        <v>120</v>
      </c>
      <c r="E174" s="20">
        <v>50000</v>
      </c>
      <c r="F174" s="45">
        <v>25000</v>
      </c>
      <c r="G174" s="20">
        <v>74960</v>
      </c>
      <c r="H174" s="20">
        <f>E174+F174-G174</f>
        <v>40</v>
      </c>
      <c r="I174" s="20" t="s">
        <v>167</v>
      </c>
      <c r="J174" s="8"/>
    </row>
    <row r="175" spans="1:10" ht="18" customHeight="1">
      <c r="A175" s="11"/>
      <c r="B175" s="8"/>
      <c r="C175" s="9"/>
      <c r="D175" s="10" t="s">
        <v>121</v>
      </c>
      <c r="E175" s="20">
        <v>415800</v>
      </c>
      <c r="F175" s="20"/>
      <c r="G175" s="20">
        <v>415800</v>
      </c>
      <c r="H175" s="20">
        <f>E175+F175-G175</f>
        <v>0</v>
      </c>
      <c r="I175" s="20"/>
      <c r="J175" s="8"/>
    </row>
    <row r="176" spans="1:10" ht="18" customHeight="1">
      <c r="A176" s="54" t="s">
        <v>46</v>
      </c>
      <c r="B176" s="55"/>
      <c r="C176" s="55"/>
      <c r="D176" s="56"/>
      <c r="E176" s="22">
        <f>SUM(E172:E175)</f>
        <v>585800</v>
      </c>
      <c r="F176" s="22">
        <f>SUM(F172:F175)</f>
        <v>0</v>
      </c>
      <c r="G176" s="22">
        <f>SUM(G172:G175)</f>
        <v>537200</v>
      </c>
      <c r="H176" s="22">
        <f>SUM(H172:H175)</f>
        <v>48600</v>
      </c>
      <c r="I176" s="22"/>
      <c r="J176" s="8"/>
    </row>
    <row r="177" spans="1:10" ht="18" customHeight="1">
      <c r="A177" s="11"/>
      <c r="B177" s="8"/>
      <c r="C177" s="13" t="s">
        <v>49</v>
      </c>
      <c r="D177" s="10"/>
      <c r="E177" s="19"/>
      <c r="F177" s="19"/>
      <c r="G177" s="19"/>
      <c r="H177" s="19"/>
      <c r="I177" s="19"/>
      <c r="J177" s="8"/>
    </row>
    <row r="178" spans="1:10" ht="18" customHeight="1">
      <c r="A178" s="11"/>
      <c r="B178" s="8"/>
      <c r="C178" s="9" t="s">
        <v>87</v>
      </c>
      <c r="D178" s="10"/>
      <c r="E178" s="20">
        <v>624700</v>
      </c>
      <c r="F178" s="20"/>
      <c r="G178" s="20">
        <v>523406.92</v>
      </c>
      <c r="H178" s="20">
        <f>E178+F178-G178</f>
        <v>101293.08000000002</v>
      </c>
      <c r="I178" s="20"/>
      <c r="J178" s="8"/>
    </row>
    <row r="179" spans="1:10" ht="18" customHeight="1">
      <c r="A179" s="54" t="s">
        <v>62</v>
      </c>
      <c r="B179" s="55"/>
      <c r="C179" s="55"/>
      <c r="D179" s="56"/>
      <c r="E179" s="22">
        <f>SUM(E178:E178)</f>
        <v>624700</v>
      </c>
      <c r="F179" s="22">
        <f>SUM(F178:F178)</f>
        <v>0</v>
      </c>
      <c r="G179" s="22">
        <f>SUM(G178:G178)</f>
        <v>523406.92</v>
      </c>
      <c r="H179" s="22">
        <f>SUM(H178:H178)</f>
        <v>101293.08000000002</v>
      </c>
      <c r="I179" s="22"/>
      <c r="J179" s="8"/>
    </row>
    <row r="180" spans="1:10" ht="18" customHeight="1">
      <c r="A180" s="24"/>
      <c r="B180" s="28" t="s">
        <v>70</v>
      </c>
      <c r="C180" s="25"/>
      <c r="D180" s="26"/>
      <c r="E180" s="27"/>
      <c r="F180" s="27"/>
      <c r="G180" s="27"/>
      <c r="H180" s="27"/>
      <c r="I180" s="27"/>
      <c r="J180" s="8"/>
    </row>
    <row r="181" spans="1:10" ht="18" customHeight="1">
      <c r="A181" s="11"/>
      <c r="B181" s="8"/>
      <c r="C181" s="13" t="s">
        <v>71</v>
      </c>
      <c r="D181" s="10"/>
      <c r="E181" s="20"/>
      <c r="F181" s="20"/>
      <c r="G181" s="20"/>
      <c r="H181" s="20"/>
      <c r="I181" s="20"/>
      <c r="J181" s="8"/>
    </row>
    <row r="182" spans="1:10" ht="18" customHeight="1">
      <c r="A182" s="11"/>
      <c r="B182" s="8"/>
      <c r="C182" s="9" t="s">
        <v>88</v>
      </c>
      <c r="D182" s="10"/>
      <c r="E182" s="20">
        <v>1509000</v>
      </c>
      <c r="F182" s="20"/>
      <c r="G182" s="20">
        <v>1507000</v>
      </c>
      <c r="H182" s="20">
        <f>E182+F182-G182</f>
        <v>2000</v>
      </c>
      <c r="I182" s="20"/>
      <c r="J182" s="8"/>
    </row>
    <row r="183" spans="1:10" ht="18" customHeight="1">
      <c r="A183" s="54" t="s">
        <v>74</v>
      </c>
      <c r="B183" s="55"/>
      <c r="C183" s="55"/>
      <c r="D183" s="56"/>
      <c r="E183" s="22">
        <f>SUM(E181:E182)</f>
        <v>1509000</v>
      </c>
      <c r="F183" s="22">
        <f>SUM(F181:F182)</f>
        <v>0</v>
      </c>
      <c r="G183" s="22">
        <f>SUM(G181:G182)</f>
        <v>1507000</v>
      </c>
      <c r="H183" s="22">
        <f>SUM(H181:H182)</f>
        <v>2000</v>
      </c>
      <c r="I183" s="22"/>
      <c r="J183" s="8"/>
    </row>
    <row r="184" spans="1:10" ht="18" customHeight="1">
      <c r="A184" s="60" t="s">
        <v>89</v>
      </c>
      <c r="B184" s="61"/>
      <c r="C184" s="61"/>
      <c r="D184" s="62"/>
      <c r="E184" s="23"/>
      <c r="F184" s="23"/>
      <c r="G184" s="23"/>
      <c r="H184" s="23"/>
      <c r="I184" s="23"/>
      <c r="J184" s="8"/>
    </row>
    <row r="185" spans="1:10" ht="18" customHeight="1">
      <c r="A185" s="7" t="s">
        <v>90</v>
      </c>
      <c r="B185" s="12"/>
      <c r="C185" s="13"/>
      <c r="D185" s="10"/>
      <c r="E185" s="19"/>
      <c r="F185" s="19"/>
      <c r="G185" s="19"/>
      <c r="H185" s="19"/>
      <c r="I185" s="19"/>
      <c r="J185" s="8"/>
    </row>
    <row r="186" spans="1:10" ht="18" customHeight="1">
      <c r="A186" s="11"/>
      <c r="B186" s="12" t="s">
        <v>83</v>
      </c>
      <c r="C186" s="13"/>
      <c r="D186" s="10"/>
      <c r="E186" s="19"/>
      <c r="F186" s="19"/>
      <c r="G186" s="19"/>
      <c r="H186" s="19"/>
      <c r="I186" s="19"/>
      <c r="J186" s="8"/>
    </row>
    <row r="187" spans="1:10" ht="18" customHeight="1">
      <c r="A187" s="11"/>
      <c r="B187" s="8"/>
      <c r="C187" s="13" t="s">
        <v>41</v>
      </c>
      <c r="D187" s="10"/>
      <c r="E187" s="20"/>
      <c r="F187" s="20"/>
      <c r="G187" s="20"/>
      <c r="H187" s="20"/>
      <c r="I187" s="20"/>
      <c r="J187" s="8"/>
    </row>
    <row r="188" spans="1:10" ht="18" customHeight="1">
      <c r="A188" s="11"/>
      <c r="B188" s="8"/>
      <c r="C188" s="9" t="s">
        <v>44</v>
      </c>
      <c r="D188" s="10"/>
      <c r="E188" s="20"/>
      <c r="F188" s="20"/>
      <c r="G188" s="20"/>
      <c r="H188" s="20"/>
      <c r="I188" s="20"/>
      <c r="J188" s="8"/>
    </row>
    <row r="189" spans="1:10" ht="18" customHeight="1">
      <c r="A189" s="11"/>
      <c r="B189" s="8"/>
      <c r="C189" s="9"/>
      <c r="D189" s="10" t="s">
        <v>136</v>
      </c>
      <c r="E189" s="20">
        <v>20000</v>
      </c>
      <c r="F189" s="20"/>
      <c r="G189" s="20">
        <v>7390</v>
      </c>
      <c r="H189" s="20">
        <f>E189+F189-G189</f>
        <v>12610</v>
      </c>
      <c r="I189" s="20"/>
      <c r="J189" s="8"/>
    </row>
    <row r="190" spans="1:10" ht="18" customHeight="1">
      <c r="A190" s="11"/>
      <c r="B190" s="8"/>
      <c r="C190" s="9"/>
      <c r="D190" s="10" t="s">
        <v>137</v>
      </c>
      <c r="E190" s="20">
        <v>100000</v>
      </c>
      <c r="F190" s="20"/>
      <c r="G190" s="20">
        <v>95060</v>
      </c>
      <c r="H190" s="20">
        <f>E190+F190-G190</f>
        <v>4940</v>
      </c>
      <c r="I190" s="20"/>
      <c r="J190" s="8"/>
    </row>
    <row r="191" spans="1:9" ht="18" customHeight="1">
      <c r="A191" s="11"/>
      <c r="B191" s="8"/>
      <c r="C191" s="9"/>
      <c r="D191" s="10" t="s">
        <v>159</v>
      </c>
      <c r="E191" s="20">
        <v>0</v>
      </c>
      <c r="F191" s="45">
        <v>30000</v>
      </c>
      <c r="G191" s="20">
        <v>20870</v>
      </c>
      <c r="H191" s="20">
        <f>E191+F191-G191</f>
        <v>9130</v>
      </c>
      <c r="I191" s="20" t="s">
        <v>158</v>
      </c>
    </row>
    <row r="192" spans="1:9" ht="18" customHeight="1">
      <c r="A192" s="54" t="s">
        <v>46</v>
      </c>
      <c r="B192" s="55"/>
      <c r="C192" s="55"/>
      <c r="D192" s="56"/>
      <c r="E192" s="22">
        <f>SUM(E189:E191)</f>
        <v>120000</v>
      </c>
      <c r="F192" s="22">
        <f>SUM(F189:F191)</f>
        <v>30000</v>
      </c>
      <c r="G192" s="22">
        <f>SUM(G189:G191)</f>
        <v>123320</v>
      </c>
      <c r="H192" s="22">
        <f>SUM(H189:H191)</f>
        <v>26680</v>
      </c>
      <c r="I192" s="22"/>
    </row>
    <row r="193" spans="1:9" ht="18" customHeight="1">
      <c r="A193" s="11"/>
      <c r="B193" s="8"/>
      <c r="C193" s="13" t="s">
        <v>49</v>
      </c>
      <c r="D193" s="10"/>
      <c r="E193" s="19"/>
      <c r="F193" s="19"/>
      <c r="G193" s="19"/>
      <c r="H193" s="19"/>
      <c r="I193" s="19"/>
    </row>
    <row r="194" spans="1:9" ht="18" customHeight="1">
      <c r="A194" s="11"/>
      <c r="B194" s="8"/>
      <c r="C194" s="9" t="s">
        <v>91</v>
      </c>
      <c r="D194" s="10"/>
      <c r="E194" s="20">
        <v>10000</v>
      </c>
      <c r="F194" s="20"/>
      <c r="G194" s="20">
        <v>0</v>
      </c>
      <c r="H194" s="20">
        <f>E194+F194-G194</f>
        <v>10000</v>
      </c>
      <c r="I194" s="20"/>
    </row>
    <row r="195" spans="1:9" ht="18" customHeight="1">
      <c r="A195" s="54" t="s">
        <v>62</v>
      </c>
      <c r="B195" s="55"/>
      <c r="C195" s="55"/>
      <c r="D195" s="56"/>
      <c r="E195" s="22">
        <f>SUM(E194:E194)</f>
        <v>10000</v>
      </c>
      <c r="F195" s="22">
        <f>SUM(F194:F194)</f>
        <v>0</v>
      </c>
      <c r="G195" s="22">
        <f>SUM(G194:G194)</f>
        <v>0</v>
      </c>
      <c r="H195" s="22">
        <f>SUM(H194:H194)</f>
        <v>10000</v>
      </c>
      <c r="I195" s="22"/>
    </row>
    <row r="196" spans="1:10" ht="19.5" customHeight="1">
      <c r="A196" s="63" t="s">
        <v>86</v>
      </c>
      <c r="B196" s="63"/>
      <c r="C196" s="63"/>
      <c r="D196" s="63"/>
      <c r="E196" s="63"/>
      <c r="F196" s="63"/>
      <c r="G196" s="63"/>
      <c r="H196" s="63"/>
      <c r="I196" s="63"/>
      <c r="J196" s="8"/>
    </row>
    <row r="197" spans="1:9" ht="19.5" customHeight="1">
      <c r="A197" s="64" t="s">
        <v>1</v>
      </c>
      <c r="B197" s="65"/>
      <c r="C197" s="65"/>
      <c r="D197" s="66"/>
      <c r="E197" s="3" t="s">
        <v>5</v>
      </c>
      <c r="F197" s="4" t="s">
        <v>7</v>
      </c>
      <c r="G197" s="3" t="s">
        <v>9</v>
      </c>
      <c r="H197" s="70" t="s">
        <v>11</v>
      </c>
      <c r="I197" s="70" t="s">
        <v>12</v>
      </c>
    </row>
    <row r="198" spans="1:9" ht="19.5" customHeight="1">
      <c r="A198" s="67"/>
      <c r="B198" s="68"/>
      <c r="C198" s="68"/>
      <c r="D198" s="69"/>
      <c r="E198" s="5" t="s">
        <v>6</v>
      </c>
      <c r="F198" s="6" t="s">
        <v>8</v>
      </c>
      <c r="G198" s="5" t="s">
        <v>10</v>
      </c>
      <c r="H198" s="71"/>
      <c r="I198" s="71"/>
    </row>
    <row r="199" spans="1:9" ht="19.5" customHeight="1">
      <c r="A199" s="60" t="s">
        <v>93</v>
      </c>
      <c r="B199" s="61"/>
      <c r="C199" s="61"/>
      <c r="D199" s="62"/>
      <c r="E199" s="23"/>
      <c r="F199" s="23"/>
      <c r="G199" s="23"/>
      <c r="H199" s="23"/>
      <c r="I199" s="23"/>
    </row>
    <row r="200" spans="1:9" ht="19.5" customHeight="1">
      <c r="A200" s="7" t="s">
        <v>94</v>
      </c>
      <c r="B200" s="8"/>
      <c r="C200" s="9"/>
      <c r="D200" s="10"/>
      <c r="E200" s="20"/>
      <c r="F200" s="20"/>
      <c r="G200" s="20"/>
      <c r="H200" s="20"/>
      <c r="I200" s="20"/>
    </row>
    <row r="201" spans="1:9" ht="19.5" customHeight="1">
      <c r="A201" s="11"/>
      <c r="B201" s="12" t="s">
        <v>16</v>
      </c>
      <c r="C201" s="9"/>
      <c r="D201" s="10"/>
      <c r="E201" s="20"/>
      <c r="F201" s="20"/>
      <c r="G201" s="20"/>
      <c r="H201" s="20"/>
      <c r="I201" s="20"/>
    </row>
    <row r="202" spans="1:9" ht="19.5" customHeight="1">
      <c r="A202" s="11"/>
      <c r="B202" s="8"/>
      <c r="C202" s="13" t="s">
        <v>25</v>
      </c>
      <c r="D202" s="10"/>
      <c r="E202" s="20"/>
      <c r="F202" s="20"/>
      <c r="G202" s="20"/>
      <c r="H202" s="20"/>
      <c r="I202" s="20"/>
    </row>
    <row r="203" spans="1:9" ht="19.5" customHeight="1">
      <c r="A203" s="11"/>
      <c r="B203" s="8"/>
      <c r="C203" s="9" t="s">
        <v>31</v>
      </c>
      <c r="D203" s="10"/>
      <c r="E203" s="20">
        <v>552720</v>
      </c>
      <c r="F203" s="20"/>
      <c r="G203" s="20">
        <v>541320</v>
      </c>
      <c r="H203" s="20">
        <f>E203+F203-G203</f>
        <v>11400</v>
      </c>
      <c r="I203" s="20"/>
    </row>
    <row r="204" spans="1:9" ht="19.5" customHeight="1">
      <c r="A204" s="11"/>
      <c r="B204" s="8"/>
      <c r="C204" s="9" t="s">
        <v>33</v>
      </c>
      <c r="D204" s="10"/>
      <c r="E204" s="20">
        <v>42000</v>
      </c>
      <c r="F204" s="20"/>
      <c r="G204" s="20">
        <v>42000</v>
      </c>
      <c r="H204" s="20">
        <f>E204+F204-G204</f>
        <v>0</v>
      </c>
      <c r="I204" s="20"/>
    </row>
    <row r="205" spans="1:9" ht="19.5" customHeight="1">
      <c r="A205" s="11"/>
      <c r="B205" s="8"/>
      <c r="C205" s="9" t="s">
        <v>34</v>
      </c>
      <c r="D205" s="10"/>
      <c r="E205" s="20">
        <v>134700</v>
      </c>
      <c r="F205" s="20"/>
      <c r="G205" s="20">
        <v>129720</v>
      </c>
      <c r="H205" s="20">
        <f>E205+F205-G205</f>
        <v>4980</v>
      </c>
      <c r="I205" s="20"/>
    </row>
    <row r="206" spans="1:9" ht="19.5" customHeight="1">
      <c r="A206" s="14"/>
      <c r="B206" s="15"/>
      <c r="C206" s="16" t="s">
        <v>35</v>
      </c>
      <c r="D206" s="17"/>
      <c r="E206" s="21">
        <v>24000</v>
      </c>
      <c r="F206" s="21"/>
      <c r="G206" s="21">
        <v>24000</v>
      </c>
      <c r="H206" s="20">
        <f>E206+F206-G206</f>
        <v>0</v>
      </c>
      <c r="I206" s="21"/>
    </row>
    <row r="207" spans="1:9" ht="19.5" customHeight="1">
      <c r="A207" s="54" t="s">
        <v>26</v>
      </c>
      <c r="B207" s="55"/>
      <c r="C207" s="55"/>
      <c r="D207" s="56"/>
      <c r="E207" s="22">
        <f>SUM(E203:E206)</f>
        <v>753420</v>
      </c>
      <c r="F207" s="22">
        <f>SUM(F203:F206)</f>
        <v>0</v>
      </c>
      <c r="G207" s="22">
        <f>SUM(G203:G206)</f>
        <v>737040</v>
      </c>
      <c r="H207" s="22">
        <f>SUM(H203:H206)</f>
        <v>16380</v>
      </c>
      <c r="I207" s="22"/>
    </row>
    <row r="208" spans="1:9" ht="19.5" customHeight="1">
      <c r="A208" s="11"/>
      <c r="B208" s="12" t="s">
        <v>83</v>
      </c>
      <c r="C208" s="9"/>
      <c r="D208" s="10"/>
      <c r="E208" s="19"/>
      <c r="F208" s="19"/>
      <c r="G208" s="19"/>
      <c r="H208" s="19"/>
      <c r="I208" s="19"/>
    </row>
    <row r="209" spans="1:9" ht="19.5" customHeight="1">
      <c r="A209" s="11"/>
      <c r="B209" s="8"/>
      <c r="C209" s="13" t="s">
        <v>36</v>
      </c>
      <c r="D209" s="10"/>
      <c r="E209" s="19"/>
      <c r="F209" s="19"/>
      <c r="G209" s="19"/>
      <c r="H209" s="19"/>
      <c r="I209" s="19"/>
    </row>
    <row r="210" spans="1:9" ht="19.5" customHeight="1">
      <c r="A210" s="11"/>
      <c r="B210" s="8"/>
      <c r="C210" s="9" t="s">
        <v>37</v>
      </c>
      <c r="D210" s="10"/>
      <c r="E210" s="20">
        <v>65000</v>
      </c>
      <c r="F210" s="44">
        <v>-31600</v>
      </c>
      <c r="G210" s="20">
        <v>0</v>
      </c>
      <c r="H210" s="20">
        <f>E210+F210-G210</f>
        <v>33400</v>
      </c>
      <c r="I210" s="20" t="s">
        <v>160</v>
      </c>
    </row>
    <row r="211" spans="1:9" ht="19.5" customHeight="1">
      <c r="A211" s="11"/>
      <c r="B211" s="8"/>
      <c r="C211" s="9" t="s">
        <v>38</v>
      </c>
      <c r="D211" s="10"/>
      <c r="E211" s="20">
        <v>3000</v>
      </c>
      <c r="F211" s="20"/>
      <c r="G211" s="20">
        <v>0</v>
      </c>
      <c r="H211" s="20">
        <f>E211+F211-G211</f>
        <v>3000</v>
      </c>
      <c r="I211" s="20"/>
    </row>
    <row r="212" spans="1:9" ht="19.5" customHeight="1">
      <c r="A212" s="11"/>
      <c r="B212" s="8"/>
      <c r="C212" s="9" t="s">
        <v>40</v>
      </c>
      <c r="D212" s="10"/>
      <c r="E212" s="20">
        <v>20000</v>
      </c>
      <c r="F212" s="20"/>
      <c r="G212" s="20">
        <v>15350</v>
      </c>
      <c r="H212" s="20">
        <f>E212+F212-G212</f>
        <v>4650</v>
      </c>
      <c r="I212" s="20"/>
    </row>
    <row r="213" spans="1:9" ht="19.5" customHeight="1">
      <c r="A213" s="54" t="s">
        <v>45</v>
      </c>
      <c r="B213" s="55"/>
      <c r="C213" s="55"/>
      <c r="D213" s="56"/>
      <c r="E213" s="22">
        <f>SUM(E210:E212)</f>
        <v>88000</v>
      </c>
      <c r="F213" s="22">
        <f>SUM(F210:F212)</f>
        <v>-31600</v>
      </c>
      <c r="G213" s="22">
        <f>SUM(G210:G212)</f>
        <v>15350</v>
      </c>
      <c r="H213" s="22">
        <f>SUM(H210:H212)</f>
        <v>41050</v>
      </c>
      <c r="I213" s="22"/>
    </row>
    <row r="214" spans="1:9" ht="19.5" customHeight="1">
      <c r="A214" s="11"/>
      <c r="B214" s="8"/>
      <c r="C214" s="13" t="s">
        <v>41</v>
      </c>
      <c r="D214" s="10"/>
      <c r="E214" s="20"/>
      <c r="F214" s="20"/>
      <c r="G214" s="20"/>
      <c r="H214" s="20"/>
      <c r="I214" s="20"/>
    </row>
    <row r="215" spans="1:9" ht="19.5" customHeight="1">
      <c r="A215" s="11"/>
      <c r="B215" s="8"/>
      <c r="C215" s="9" t="s">
        <v>42</v>
      </c>
      <c r="D215" s="10"/>
      <c r="E215" s="20">
        <v>257000</v>
      </c>
      <c r="F215" s="45">
        <v>104984.44</v>
      </c>
      <c r="G215" s="20">
        <v>276000</v>
      </c>
      <c r="H215" s="20">
        <f>E215+F215-G215</f>
        <v>85984.44</v>
      </c>
      <c r="I215" s="20" t="s">
        <v>181</v>
      </c>
    </row>
    <row r="216" spans="1:9" ht="19.5" customHeight="1">
      <c r="A216" s="11"/>
      <c r="B216" s="8"/>
      <c r="C216" s="9" t="s">
        <v>44</v>
      </c>
      <c r="D216" s="10"/>
      <c r="E216" s="20"/>
      <c r="F216" s="20"/>
      <c r="G216" s="20"/>
      <c r="H216" s="20"/>
      <c r="I216" s="20"/>
    </row>
    <row r="217" spans="1:9" ht="19.5" customHeight="1">
      <c r="A217" s="11"/>
      <c r="B217" s="8"/>
      <c r="C217" s="9"/>
      <c r="D217" s="10" t="s">
        <v>80</v>
      </c>
      <c r="E217" s="20">
        <v>100000</v>
      </c>
      <c r="F217" s="44">
        <v>-18900</v>
      </c>
      <c r="G217" s="20">
        <v>6900</v>
      </c>
      <c r="H217" s="20">
        <f>E217+F217-G217</f>
        <v>74200</v>
      </c>
      <c r="I217" s="20" t="s">
        <v>169</v>
      </c>
    </row>
    <row r="218" spans="1:9" ht="19.5" customHeight="1">
      <c r="A218" s="11"/>
      <c r="B218" s="8"/>
      <c r="C218" s="9" t="s">
        <v>48</v>
      </c>
      <c r="D218" s="10"/>
      <c r="E218" s="20">
        <v>10000</v>
      </c>
      <c r="F218" s="45">
        <v>90000</v>
      </c>
      <c r="G218" s="20">
        <v>27500</v>
      </c>
      <c r="H218" s="20">
        <f>E218+F218-G218</f>
        <v>72500</v>
      </c>
      <c r="I218" s="20" t="s">
        <v>164</v>
      </c>
    </row>
    <row r="219" spans="1:9" ht="19.5" customHeight="1">
      <c r="A219" s="54" t="s">
        <v>46</v>
      </c>
      <c r="B219" s="55"/>
      <c r="C219" s="55"/>
      <c r="D219" s="56"/>
      <c r="E219" s="22">
        <f>SUM(E215:E218)</f>
        <v>367000</v>
      </c>
      <c r="F219" s="22">
        <f>SUM(F215:F218)</f>
        <v>176084.44</v>
      </c>
      <c r="G219" s="22">
        <f>SUM(G215:G218)</f>
        <v>310400</v>
      </c>
      <c r="H219" s="22">
        <f>SUM(H215:H218)</f>
        <v>232684.44</v>
      </c>
      <c r="I219" s="22"/>
    </row>
    <row r="220" spans="1:9" ht="19.5" customHeight="1">
      <c r="A220" s="11"/>
      <c r="B220" s="8"/>
      <c r="C220" s="13" t="s">
        <v>49</v>
      </c>
      <c r="D220" s="10"/>
      <c r="E220" s="19"/>
      <c r="F220" s="19"/>
      <c r="G220" s="19"/>
      <c r="H220" s="19"/>
      <c r="I220" s="19"/>
    </row>
    <row r="221" spans="1:9" ht="19.5" customHeight="1">
      <c r="A221" s="11"/>
      <c r="B221" s="8"/>
      <c r="C221" s="9" t="s">
        <v>50</v>
      </c>
      <c r="D221" s="10"/>
      <c r="E221" s="20">
        <v>25000</v>
      </c>
      <c r="F221" s="20"/>
      <c r="G221" s="20">
        <v>7570</v>
      </c>
      <c r="H221" s="20">
        <f>E221+F221-G221</f>
        <v>17430</v>
      </c>
      <c r="I221" s="20"/>
    </row>
    <row r="222" spans="1:9" ht="19.5" customHeight="1">
      <c r="A222" s="14"/>
      <c r="B222" s="15"/>
      <c r="C222" s="16" t="s">
        <v>96</v>
      </c>
      <c r="D222" s="17"/>
      <c r="E222" s="21">
        <v>40000</v>
      </c>
      <c r="F222" s="21"/>
      <c r="G222" s="21">
        <v>33400</v>
      </c>
      <c r="H222" s="21">
        <f>E222+F222-G222</f>
        <v>6600</v>
      </c>
      <c r="I222" s="21"/>
    </row>
    <row r="223" spans="1:10" ht="19.5" customHeight="1">
      <c r="A223" s="8"/>
      <c r="B223" s="8"/>
      <c r="C223" s="9"/>
      <c r="D223" s="8"/>
      <c r="E223" s="41"/>
      <c r="F223" s="41"/>
      <c r="G223" s="41"/>
      <c r="H223" s="41"/>
      <c r="I223" s="41"/>
      <c r="J223" s="8"/>
    </row>
    <row r="224" spans="1:10" ht="19.5" customHeight="1">
      <c r="A224" s="63" t="s">
        <v>92</v>
      </c>
      <c r="B224" s="63"/>
      <c r="C224" s="63"/>
      <c r="D224" s="63"/>
      <c r="E224" s="63"/>
      <c r="F224" s="63"/>
      <c r="G224" s="63"/>
      <c r="H224" s="63"/>
      <c r="I224" s="63"/>
      <c r="J224" s="8"/>
    </row>
    <row r="225" spans="1:9" ht="19.5" customHeight="1">
      <c r="A225" s="64" t="s">
        <v>1</v>
      </c>
      <c r="B225" s="65"/>
      <c r="C225" s="65"/>
      <c r="D225" s="66"/>
      <c r="E225" s="3" t="s">
        <v>5</v>
      </c>
      <c r="F225" s="4" t="s">
        <v>7</v>
      </c>
      <c r="G225" s="3" t="s">
        <v>9</v>
      </c>
      <c r="H225" s="70" t="s">
        <v>11</v>
      </c>
      <c r="I225" s="70" t="s">
        <v>12</v>
      </c>
    </row>
    <row r="226" spans="1:9" ht="19.5" customHeight="1">
      <c r="A226" s="67"/>
      <c r="B226" s="68"/>
      <c r="C226" s="68"/>
      <c r="D226" s="69"/>
      <c r="E226" s="5" t="s">
        <v>6</v>
      </c>
      <c r="F226" s="6" t="s">
        <v>8</v>
      </c>
      <c r="G226" s="5" t="s">
        <v>10</v>
      </c>
      <c r="H226" s="71"/>
      <c r="I226" s="71"/>
    </row>
    <row r="227" spans="1:9" ht="19.5" customHeight="1">
      <c r="A227" s="11"/>
      <c r="B227" s="8"/>
      <c r="C227" s="9" t="s">
        <v>97</v>
      </c>
      <c r="D227" s="10"/>
      <c r="E227" s="20">
        <v>50000</v>
      </c>
      <c r="F227" s="20"/>
      <c r="G227" s="20">
        <v>49052</v>
      </c>
      <c r="H227" s="20">
        <f>E227+F227-G227</f>
        <v>948</v>
      </c>
      <c r="I227" s="20"/>
    </row>
    <row r="228" spans="1:9" ht="19.5" customHeight="1">
      <c r="A228" s="11"/>
      <c r="B228" s="8"/>
      <c r="C228" s="9" t="s">
        <v>52</v>
      </c>
      <c r="D228" s="10"/>
      <c r="E228" s="20">
        <v>50000</v>
      </c>
      <c r="F228" s="20"/>
      <c r="G228" s="20">
        <v>0</v>
      </c>
      <c r="H228" s="20">
        <f>E228+F228-G228</f>
        <v>50000</v>
      </c>
      <c r="I228" s="20"/>
    </row>
    <row r="229" spans="1:9" ht="19.5" customHeight="1">
      <c r="A229" s="11"/>
      <c r="B229" s="8"/>
      <c r="C229" s="9" t="s">
        <v>53</v>
      </c>
      <c r="D229" s="10"/>
      <c r="E229" s="20">
        <v>50000</v>
      </c>
      <c r="F229" s="44">
        <v>-25000</v>
      </c>
      <c r="G229" s="20">
        <v>1100</v>
      </c>
      <c r="H229" s="20">
        <f>E229+F229-G229</f>
        <v>23900</v>
      </c>
      <c r="I229" s="20" t="s">
        <v>165</v>
      </c>
    </row>
    <row r="230" spans="1:9" ht="19.5" customHeight="1">
      <c r="A230" s="11"/>
      <c r="B230" s="8"/>
      <c r="C230" s="9" t="s">
        <v>81</v>
      </c>
      <c r="D230" s="10"/>
      <c r="E230" s="20">
        <v>20000</v>
      </c>
      <c r="F230" s="20"/>
      <c r="G230" s="20">
        <v>0</v>
      </c>
      <c r="H230" s="20">
        <f>E230+F230-G230</f>
        <v>20000</v>
      </c>
      <c r="I230" s="20"/>
    </row>
    <row r="231" spans="1:9" ht="19.5" customHeight="1">
      <c r="A231" s="11"/>
      <c r="B231" s="8"/>
      <c r="C231" s="9" t="s">
        <v>54</v>
      </c>
      <c r="D231" s="10"/>
      <c r="E231" s="20">
        <v>30000</v>
      </c>
      <c r="F231" s="45">
        <v>25000</v>
      </c>
      <c r="G231" s="20">
        <v>50790</v>
      </c>
      <c r="H231" s="20">
        <f>E231+F231-G231</f>
        <v>4210</v>
      </c>
      <c r="I231" s="20" t="s">
        <v>165</v>
      </c>
    </row>
    <row r="232" spans="1:9" ht="19.5" customHeight="1">
      <c r="A232" s="54" t="s">
        <v>62</v>
      </c>
      <c r="B232" s="55"/>
      <c r="C232" s="55"/>
      <c r="D232" s="56"/>
      <c r="E232" s="22">
        <f>SUM(E221:E231)</f>
        <v>265000</v>
      </c>
      <c r="F232" s="22">
        <f>SUM(F221:F231)</f>
        <v>0</v>
      </c>
      <c r="G232" s="22">
        <f>SUM(G221:G231)</f>
        <v>141912</v>
      </c>
      <c r="H232" s="22">
        <f>SUM(H221:H231)</f>
        <v>123088</v>
      </c>
      <c r="I232" s="22"/>
    </row>
    <row r="233" spans="1:9" ht="19.5" customHeight="1">
      <c r="A233" s="11"/>
      <c r="B233" s="12" t="s">
        <v>64</v>
      </c>
      <c r="C233" s="9"/>
      <c r="D233" s="10"/>
      <c r="E233" s="19"/>
      <c r="F233" s="19"/>
      <c r="G233" s="19"/>
      <c r="H233" s="19"/>
      <c r="I233" s="19"/>
    </row>
    <row r="234" spans="1:9" ht="19.5" customHeight="1">
      <c r="A234" s="11"/>
      <c r="B234" s="8"/>
      <c r="C234" s="13" t="s">
        <v>65</v>
      </c>
      <c r="D234" s="10"/>
      <c r="E234" s="19"/>
      <c r="F234" s="19"/>
      <c r="G234" s="19"/>
      <c r="H234" s="19"/>
      <c r="I234" s="19"/>
    </row>
    <row r="235" spans="1:9" ht="19.5" customHeight="1">
      <c r="A235" s="11"/>
      <c r="B235" s="8"/>
      <c r="C235" s="9" t="s">
        <v>138</v>
      </c>
      <c r="D235" s="10"/>
      <c r="E235" s="20"/>
      <c r="F235" s="20"/>
      <c r="G235" s="20"/>
      <c r="H235" s="20"/>
      <c r="I235" s="20"/>
    </row>
    <row r="236" spans="1:9" ht="19.5" customHeight="1">
      <c r="A236" s="11"/>
      <c r="B236" s="8"/>
      <c r="C236" s="9"/>
      <c r="D236" s="10" t="s">
        <v>139</v>
      </c>
      <c r="E236" s="20">
        <v>19400</v>
      </c>
      <c r="F236" s="20"/>
      <c r="G236" s="20">
        <v>11600</v>
      </c>
      <c r="H236" s="20">
        <f>E236+F236-G236</f>
        <v>7800</v>
      </c>
      <c r="I236" s="20"/>
    </row>
    <row r="237" spans="1:9" ht="19.5" customHeight="1">
      <c r="A237" s="11"/>
      <c r="B237" s="8"/>
      <c r="C237" s="9"/>
      <c r="D237" s="10" t="s">
        <v>161</v>
      </c>
      <c r="E237" s="20">
        <v>0</v>
      </c>
      <c r="F237" s="45">
        <v>19600</v>
      </c>
      <c r="G237" s="20">
        <v>19600</v>
      </c>
      <c r="H237" s="20">
        <f>E237+F237-G237</f>
        <v>0</v>
      </c>
      <c r="I237" s="20" t="s">
        <v>160</v>
      </c>
    </row>
    <row r="238" spans="1:9" ht="19.5" customHeight="1">
      <c r="A238" s="11"/>
      <c r="B238" s="8"/>
      <c r="C238" s="9"/>
      <c r="D238" s="10" t="s">
        <v>162</v>
      </c>
      <c r="E238" s="20">
        <v>0</v>
      </c>
      <c r="F238" s="45">
        <v>12000</v>
      </c>
      <c r="G238" s="20">
        <v>12000</v>
      </c>
      <c r="H238" s="20">
        <f>E238+F238-G238</f>
        <v>0</v>
      </c>
      <c r="I238" s="20" t="s">
        <v>160</v>
      </c>
    </row>
    <row r="239" spans="1:9" ht="18.75" customHeight="1">
      <c r="A239" s="11"/>
      <c r="B239" s="8"/>
      <c r="C239" s="9"/>
      <c r="D239" s="10" t="s">
        <v>182</v>
      </c>
      <c r="E239" s="20">
        <v>0</v>
      </c>
      <c r="F239" s="45">
        <v>8500</v>
      </c>
      <c r="G239" s="20">
        <v>7400</v>
      </c>
      <c r="H239" s="20">
        <f>E239+F239-G239</f>
        <v>1100</v>
      </c>
      <c r="I239" s="20" t="s">
        <v>169</v>
      </c>
    </row>
    <row r="240" spans="1:9" ht="19.5" customHeight="1">
      <c r="A240" s="11"/>
      <c r="B240" s="8"/>
      <c r="C240" s="9" t="s">
        <v>183</v>
      </c>
      <c r="D240" s="10"/>
      <c r="E240" s="20"/>
      <c r="F240" s="20"/>
      <c r="G240" s="20"/>
      <c r="H240" s="20"/>
      <c r="I240" s="20"/>
    </row>
    <row r="241" spans="1:9" ht="19.5" customHeight="1">
      <c r="A241" s="11"/>
      <c r="B241" s="8"/>
      <c r="C241" s="9"/>
      <c r="D241" s="10" t="s">
        <v>184</v>
      </c>
      <c r="E241" s="20">
        <v>0</v>
      </c>
      <c r="F241" s="45">
        <v>10400</v>
      </c>
      <c r="G241" s="20">
        <v>10380</v>
      </c>
      <c r="H241" s="20">
        <f>E241+F241-G241</f>
        <v>20</v>
      </c>
      <c r="I241" s="20" t="s">
        <v>169</v>
      </c>
    </row>
    <row r="242" spans="1:9" ht="19.5" customHeight="1">
      <c r="A242" s="54" t="s">
        <v>66</v>
      </c>
      <c r="B242" s="55"/>
      <c r="C242" s="55"/>
      <c r="D242" s="56"/>
      <c r="E242" s="22">
        <f>SUM(E236:E241)</f>
        <v>19400</v>
      </c>
      <c r="F242" s="22">
        <f>SUM(F236:F241)</f>
        <v>50500</v>
      </c>
      <c r="G242" s="22">
        <f>SUM(G236:G241)</f>
        <v>60980</v>
      </c>
      <c r="H242" s="22">
        <f>SUM(H236:H241)</f>
        <v>8920</v>
      </c>
      <c r="I242" s="22"/>
    </row>
    <row r="243" spans="1:9" ht="19.5" customHeight="1">
      <c r="A243" s="7" t="s">
        <v>101</v>
      </c>
      <c r="B243" s="8"/>
      <c r="C243" s="9"/>
      <c r="D243" s="10"/>
      <c r="E243" s="20"/>
      <c r="F243" s="20"/>
      <c r="G243" s="20"/>
      <c r="H243" s="20"/>
      <c r="I243" s="20"/>
    </row>
    <row r="244" spans="1:10" ht="19.5" customHeight="1">
      <c r="A244" s="11"/>
      <c r="B244" s="12" t="s">
        <v>83</v>
      </c>
      <c r="C244" s="13"/>
      <c r="D244" s="10"/>
      <c r="E244" s="19"/>
      <c r="F244" s="19"/>
      <c r="G244" s="19"/>
      <c r="H244" s="19"/>
      <c r="I244" s="19"/>
      <c r="J244" s="8"/>
    </row>
    <row r="245" spans="1:10" ht="19.5" customHeight="1">
      <c r="A245" s="11"/>
      <c r="B245" s="8"/>
      <c r="C245" s="13" t="s">
        <v>41</v>
      </c>
      <c r="D245" s="10"/>
      <c r="E245" s="20"/>
      <c r="F245" s="20"/>
      <c r="G245" s="20"/>
      <c r="H245" s="20"/>
      <c r="I245" s="20"/>
      <c r="J245" s="8"/>
    </row>
    <row r="246" spans="1:9" ht="19.5" customHeight="1">
      <c r="A246" s="11"/>
      <c r="B246" s="8"/>
      <c r="C246" s="9" t="s">
        <v>48</v>
      </c>
      <c r="D246" s="10"/>
      <c r="E246" s="20">
        <v>1672480</v>
      </c>
      <c r="F246" s="20"/>
      <c r="G246" s="20">
        <v>1406200</v>
      </c>
      <c r="H246" s="20">
        <f>E246+F246-G246</f>
        <v>266280</v>
      </c>
      <c r="I246" s="20"/>
    </row>
    <row r="247" spans="1:9" ht="19.5" customHeight="1">
      <c r="A247" s="54" t="s">
        <v>46</v>
      </c>
      <c r="B247" s="55"/>
      <c r="C247" s="55"/>
      <c r="D247" s="56"/>
      <c r="E247" s="22">
        <f>SUM(E243:E246)</f>
        <v>1672480</v>
      </c>
      <c r="F247" s="22">
        <f>SUM(F243:F246)</f>
        <v>0</v>
      </c>
      <c r="G247" s="22">
        <f>SUM(G243:G246)</f>
        <v>1406200</v>
      </c>
      <c r="H247" s="22">
        <f>SUM(H243:H246)</f>
        <v>266280</v>
      </c>
      <c r="I247" s="22"/>
    </row>
    <row r="248" spans="1:9" ht="19.5" customHeight="1">
      <c r="A248" s="24"/>
      <c r="B248" s="28" t="s">
        <v>70</v>
      </c>
      <c r="C248" s="25"/>
      <c r="D248" s="26"/>
      <c r="E248" s="27"/>
      <c r="F248" s="27"/>
      <c r="G248" s="27"/>
      <c r="H248" s="27"/>
      <c r="I248" s="27"/>
    </row>
    <row r="249" spans="1:9" ht="19.5" customHeight="1">
      <c r="A249" s="11"/>
      <c r="B249" s="8"/>
      <c r="C249" s="13" t="s">
        <v>71</v>
      </c>
      <c r="D249" s="10"/>
      <c r="E249" s="20"/>
      <c r="F249" s="20"/>
      <c r="G249" s="20"/>
      <c r="H249" s="20"/>
      <c r="I249" s="20"/>
    </row>
    <row r="250" spans="1:9" ht="19.5" customHeight="1">
      <c r="A250" s="11"/>
      <c r="B250" s="8"/>
      <c r="C250" s="9" t="s">
        <v>72</v>
      </c>
      <c r="D250" s="10"/>
      <c r="E250" s="20">
        <v>496070</v>
      </c>
      <c r="F250" s="44">
        <v>-194984.44</v>
      </c>
      <c r="G250" s="20">
        <v>301085.56</v>
      </c>
      <c r="H250" s="20">
        <f>E250+F250-G250</f>
        <v>0</v>
      </c>
      <c r="I250" s="20" t="s">
        <v>185</v>
      </c>
    </row>
    <row r="251" spans="1:9" ht="19.5" customHeight="1">
      <c r="A251" s="54" t="s">
        <v>74</v>
      </c>
      <c r="B251" s="55"/>
      <c r="C251" s="55"/>
      <c r="D251" s="56"/>
      <c r="E251" s="22">
        <f>SUM(E249:E250)</f>
        <v>496070</v>
      </c>
      <c r="F251" s="22">
        <f>SUM(F249:F250)</f>
        <v>-194984.44</v>
      </c>
      <c r="G251" s="22">
        <f>SUM(G249:G250)</f>
        <v>301085.56</v>
      </c>
      <c r="H251" s="22">
        <f>SUM(H249:H250)</f>
        <v>0</v>
      </c>
      <c r="I251" s="22"/>
    </row>
    <row r="252" spans="1:10" ht="19.5" customHeight="1">
      <c r="A252" s="63" t="s">
        <v>95</v>
      </c>
      <c r="B252" s="63"/>
      <c r="C252" s="63"/>
      <c r="D252" s="63"/>
      <c r="E252" s="63"/>
      <c r="F252" s="63"/>
      <c r="G252" s="63"/>
      <c r="H252" s="63"/>
      <c r="I252" s="63"/>
      <c r="J252" s="8"/>
    </row>
    <row r="253" spans="1:9" ht="19.5" customHeight="1">
      <c r="A253" s="64" t="s">
        <v>1</v>
      </c>
      <c r="B253" s="65"/>
      <c r="C253" s="65"/>
      <c r="D253" s="66"/>
      <c r="E253" s="3" t="s">
        <v>5</v>
      </c>
      <c r="F253" s="4" t="s">
        <v>7</v>
      </c>
      <c r="G253" s="3" t="s">
        <v>9</v>
      </c>
      <c r="H253" s="70" t="s">
        <v>11</v>
      </c>
      <c r="I253" s="70" t="s">
        <v>12</v>
      </c>
    </row>
    <row r="254" spans="1:9" ht="19.5" customHeight="1">
      <c r="A254" s="67"/>
      <c r="B254" s="68"/>
      <c r="C254" s="68"/>
      <c r="D254" s="69"/>
      <c r="E254" s="5" t="s">
        <v>6</v>
      </c>
      <c r="F254" s="6" t="s">
        <v>8</v>
      </c>
      <c r="G254" s="5" t="s">
        <v>10</v>
      </c>
      <c r="H254" s="71"/>
      <c r="I254" s="71"/>
    </row>
    <row r="255" spans="1:9" ht="19.5" customHeight="1">
      <c r="A255" s="7" t="s">
        <v>140</v>
      </c>
      <c r="B255" s="8"/>
      <c r="C255" s="9"/>
      <c r="D255" s="10"/>
      <c r="E255" s="20"/>
      <c r="F255" s="20"/>
      <c r="G255" s="20"/>
      <c r="H255" s="20"/>
      <c r="I255" s="20"/>
    </row>
    <row r="256" spans="1:10" ht="19.5" customHeight="1">
      <c r="A256" s="11"/>
      <c r="B256" s="12" t="s">
        <v>83</v>
      </c>
      <c r="C256" s="13"/>
      <c r="D256" s="10"/>
      <c r="E256" s="19"/>
      <c r="F256" s="19"/>
      <c r="G256" s="19"/>
      <c r="H256" s="19"/>
      <c r="I256" s="19"/>
      <c r="J256" s="8"/>
    </row>
    <row r="257" spans="1:10" ht="19.5" customHeight="1">
      <c r="A257" s="11"/>
      <c r="B257" s="8"/>
      <c r="C257" s="13" t="s">
        <v>41</v>
      </c>
      <c r="D257" s="10"/>
      <c r="E257" s="20"/>
      <c r="F257" s="20"/>
      <c r="G257" s="20"/>
      <c r="H257" s="20"/>
      <c r="I257" s="20"/>
      <c r="J257" s="8"/>
    </row>
    <row r="258" spans="1:9" ht="19.5" customHeight="1">
      <c r="A258" s="11"/>
      <c r="B258" s="8"/>
      <c r="C258" s="9" t="s">
        <v>48</v>
      </c>
      <c r="D258" s="10"/>
      <c r="E258" s="20">
        <v>901200</v>
      </c>
      <c r="F258" s="20"/>
      <c r="G258" s="20">
        <v>634000</v>
      </c>
      <c r="H258" s="20">
        <f>E258+F258-G258</f>
        <v>267200</v>
      </c>
      <c r="I258" s="20"/>
    </row>
    <row r="259" spans="1:9" ht="19.5" customHeight="1">
      <c r="A259" s="54" t="s">
        <v>46</v>
      </c>
      <c r="B259" s="55"/>
      <c r="C259" s="55"/>
      <c r="D259" s="56"/>
      <c r="E259" s="22">
        <f>SUM(E255:E258)</f>
        <v>901200</v>
      </c>
      <c r="F259" s="22">
        <f>SUM(F255:F258)</f>
        <v>0</v>
      </c>
      <c r="G259" s="22">
        <f>SUM(G255:G258)</f>
        <v>634000</v>
      </c>
      <c r="H259" s="22">
        <f>SUM(H255:H258)</f>
        <v>267200</v>
      </c>
      <c r="I259" s="22"/>
    </row>
    <row r="260" spans="1:9" ht="19.5" customHeight="1">
      <c r="A260" s="11"/>
      <c r="B260" s="12" t="s">
        <v>64</v>
      </c>
      <c r="C260" s="9"/>
      <c r="D260" s="10"/>
      <c r="E260" s="19"/>
      <c r="F260" s="19"/>
      <c r="G260" s="19"/>
      <c r="H260" s="19"/>
      <c r="I260" s="19"/>
    </row>
    <row r="261" spans="1:9" ht="19.5" customHeight="1">
      <c r="A261" s="11"/>
      <c r="B261" s="8"/>
      <c r="C261" s="13" t="s">
        <v>98</v>
      </c>
      <c r="D261" s="10"/>
      <c r="E261" s="19"/>
      <c r="F261" s="19"/>
      <c r="G261" s="19"/>
      <c r="H261" s="19"/>
      <c r="I261" s="19"/>
    </row>
    <row r="262" spans="1:9" ht="19.5" customHeight="1">
      <c r="A262" s="11"/>
      <c r="B262" s="8"/>
      <c r="C262" s="9" t="s">
        <v>99</v>
      </c>
      <c r="D262" s="10"/>
      <c r="E262" s="20"/>
      <c r="F262" s="20"/>
      <c r="G262" s="20"/>
      <c r="H262" s="20"/>
      <c r="I262" s="20"/>
    </row>
    <row r="263" spans="1:9" ht="19.5" customHeight="1">
      <c r="A263" s="11"/>
      <c r="B263" s="8"/>
      <c r="C263" s="9"/>
      <c r="D263" s="10" t="s">
        <v>141</v>
      </c>
      <c r="E263" s="20">
        <v>473000</v>
      </c>
      <c r="F263" s="20"/>
      <c r="G263" s="20">
        <v>473000</v>
      </c>
      <c r="H263" s="20">
        <f>E263+F263-G263</f>
        <v>0</v>
      </c>
      <c r="I263" s="20"/>
    </row>
    <row r="264" spans="1:9" ht="19.5" customHeight="1">
      <c r="A264" s="11"/>
      <c r="B264" s="8"/>
      <c r="C264" s="9"/>
      <c r="D264" s="10" t="s">
        <v>142</v>
      </c>
      <c r="E264" s="20">
        <v>202800</v>
      </c>
      <c r="F264" s="20"/>
      <c r="G264" s="20">
        <v>202000</v>
      </c>
      <c r="H264" s="20">
        <f>E264+F264-G264</f>
        <v>800</v>
      </c>
      <c r="I264" s="20"/>
    </row>
    <row r="265" spans="1:9" ht="19.5" customHeight="1">
      <c r="A265" s="54" t="s">
        <v>100</v>
      </c>
      <c r="B265" s="55"/>
      <c r="C265" s="55"/>
      <c r="D265" s="56"/>
      <c r="E265" s="22">
        <f>SUM(E262:E264)</f>
        <v>675800</v>
      </c>
      <c r="F265" s="22">
        <f>SUM(F262:F264)</f>
        <v>0</v>
      </c>
      <c r="G265" s="22">
        <f>SUM(G262:G264)</f>
        <v>675000</v>
      </c>
      <c r="H265" s="22">
        <f>SUM(H262:H264)</f>
        <v>800</v>
      </c>
      <c r="I265" s="22"/>
    </row>
    <row r="266" spans="1:9" ht="19.5" customHeight="1">
      <c r="A266" s="60" t="s">
        <v>102</v>
      </c>
      <c r="B266" s="61"/>
      <c r="C266" s="61"/>
      <c r="D266" s="62"/>
      <c r="E266" s="23"/>
      <c r="F266" s="23"/>
      <c r="G266" s="23"/>
      <c r="H266" s="23"/>
      <c r="I266" s="23"/>
    </row>
    <row r="267" spans="1:9" ht="19.5" customHeight="1">
      <c r="A267" s="7" t="s">
        <v>103</v>
      </c>
      <c r="B267" s="12"/>
      <c r="C267" s="13"/>
      <c r="D267" s="10"/>
      <c r="E267" s="19"/>
      <c r="F267" s="19"/>
      <c r="G267" s="19"/>
      <c r="H267" s="19"/>
      <c r="I267" s="19"/>
    </row>
    <row r="268" spans="1:9" ht="19.5" customHeight="1">
      <c r="A268" s="11"/>
      <c r="B268" s="12" t="s">
        <v>83</v>
      </c>
      <c r="C268" s="13"/>
      <c r="D268" s="10"/>
      <c r="E268" s="19"/>
      <c r="F268" s="19"/>
      <c r="G268" s="19"/>
      <c r="H268" s="19"/>
      <c r="I268" s="19"/>
    </row>
    <row r="269" spans="1:9" ht="19.5" customHeight="1">
      <c r="A269" s="11"/>
      <c r="B269" s="8"/>
      <c r="C269" s="13" t="s">
        <v>41</v>
      </c>
      <c r="D269" s="10"/>
      <c r="E269" s="20"/>
      <c r="F269" s="20"/>
      <c r="G269" s="20"/>
      <c r="H269" s="20"/>
      <c r="I269" s="20"/>
    </row>
    <row r="270" spans="1:9" ht="19.5" customHeight="1">
      <c r="A270" s="11"/>
      <c r="B270" s="8"/>
      <c r="C270" s="9" t="s">
        <v>44</v>
      </c>
      <c r="D270" s="10"/>
      <c r="E270" s="20"/>
      <c r="F270" s="20"/>
      <c r="G270" s="20"/>
      <c r="H270" s="20"/>
      <c r="I270" s="20"/>
    </row>
    <row r="271" spans="1:9" ht="19.5" customHeight="1">
      <c r="A271" s="11"/>
      <c r="B271" s="8"/>
      <c r="C271" s="9"/>
      <c r="D271" s="10" t="s">
        <v>143</v>
      </c>
      <c r="E271" s="20">
        <v>20000</v>
      </c>
      <c r="F271" s="20"/>
      <c r="G271" s="20">
        <v>17490</v>
      </c>
      <c r="H271" s="20">
        <f>E271+F271-G271</f>
        <v>2510</v>
      </c>
      <c r="I271" s="20"/>
    </row>
    <row r="272" spans="1:9" ht="19.5" customHeight="1">
      <c r="A272" s="11"/>
      <c r="B272" s="8"/>
      <c r="C272" s="9"/>
      <c r="D272" s="10" t="s">
        <v>144</v>
      </c>
      <c r="E272" s="20">
        <v>20000</v>
      </c>
      <c r="F272" s="20"/>
      <c r="G272" s="20">
        <v>19960</v>
      </c>
      <c r="H272" s="20">
        <f>E272+F272-G272</f>
        <v>40</v>
      </c>
      <c r="I272" s="20"/>
    </row>
    <row r="273" spans="1:9" ht="19.5" customHeight="1">
      <c r="A273" s="11"/>
      <c r="B273" s="8"/>
      <c r="C273" s="9"/>
      <c r="D273" s="10" t="s">
        <v>145</v>
      </c>
      <c r="E273" s="20">
        <v>20000</v>
      </c>
      <c r="F273" s="20"/>
      <c r="G273" s="20">
        <v>13710</v>
      </c>
      <c r="H273" s="20">
        <f>E273+F273-G273</f>
        <v>6290</v>
      </c>
      <c r="I273" s="20"/>
    </row>
    <row r="274" spans="1:9" ht="19.5" customHeight="1">
      <c r="A274" s="11"/>
      <c r="B274" s="8"/>
      <c r="C274" s="9"/>
      <c r="D274" s="10" t="s">
        <v>146</v>
      </c>
      <c r="E274" s="20"/>
      <c r="F274" s="20"/>
      <c r="G274" s="20"/>
      <c r="H274" s="20"/>
      <c r="I274" s="20"/>
    </row>
    <row r="275" spans="1:9" ht="19.5" customHeight="1">
      <c r="A275" s="11"/>
      <c r="B275" s="8"/>
      <c r="C275" s="9"/>
      <c r="D275" s="10" t="s">
        <v>147</v>
      </c>
      <c r="E275" s="20">
        <v>39000</v>
      </c>
      <c r="F275" s="20"/>
      <c r="G275" s="20">
        <v>0</v>
      </c>
      <c r="H275" s="20">
        <f>E275+F275-G275</f>
        <v>39000</v>
      </c>
      <c r="I275" s="20"/>
    </row>
    <row r="276" spans="1:9" ht="19.5" customHeight="1">
      <c r="A276" s="11"/>
      <c r="B276" s="8"/>
      <c r="C276" s="9"/>
      <c r="D276" s="10" t="s">
        <v>148</v>
      </c>
      <c r="E276" s="20">
        <v>20000</v>
      </c>
      <c r="F276" s="20"/>
      <c r="G276" s="20">
        <v>17680</v>
      </c>
      <c r="H276" s="20">
        <f>E276+F276-G276</f>
        <v>2320</v>
      </c>
      <c r="I276" s="20"/>
    </row>
    <row r="277" spans="1:9" ht="19.5" customHeight="1">
      <c r="A277" s="11"/>
      <c r="B277" s="8"/>
      <c r="C277" s="9"/>
      <c r="D277" s="10" t="s">
        <v>149</v>
      </c>
      <c r="E277" s="20">
        <v>20000</v>
      </c>
      <c r="F277" s="20"/>
      <c r="G277" s="20">
        <v>19960</v>
      </c>
      <c r="H277" s="20">
        <f>E277+F277-G277</f>
        <v>40</v>
      </c>
      <c r="I277" s="20"/>
    </row>
    <row r="278" spans="1:9" ht="19.5" customHeight="1">
      <c r="A278" s="14"/>
      <c r="B278" s="15"/>
      <c r="C278" s="16"/>
      <c r="D278" s="17" t="s">
        <v>150</v>
      </c>
      <c r="E278" s="21">
        <v>50000</v>
      </c>
      <c r="F278" s="21"/>
      <c r="G278" s="21">
        <v>47401</v>
      </c>
      <c r="H278" s="21">
        <f>E278+F278-G278</f>
        <v>2599</v>
      </c>
      <c r="I278" s="21"/>
    </row>
    <row r="279" spans="1:9" ht="19.5" customHeight="1">
      <c r="A279" s="54" t="s">
        <v>46</v>
      </c>
      <c r="B279" s="55"/>
      <c r="C279" s="55"/>
      <c r="D279" s="56"/>
      <c r="E279" s="22">
        <f>SUM(E271:E278)</f>
        <v>189000</v>
      </c>
      <c r="F279" s="22">
        <f>SUM(F271:F278)</f>
        <v>0</v>
      </c>
      <c r="G279" s="22">
        <f>SUM(G271:G278)</f>
        <v>136201</v>
      </c>
      <c r="H279" s="22">
        <f>SUM(H271:H278)</f>
        <v>52799</v>
      </c>
      <c r="I279" s="22"/>
    </row>
    <row r="280" spans="1:9" ht="19.5" customHeight="1">
      <c r="A280" s="63" t="s">
        <v>151</v>
      </c>
      <c r="B280" s="63"/>
      <c r="C280" s="63"/>
      <c r="D280" s="63"/>
      <c r="E280" s="63"/>
      <c r="F280" s="63"/>
      <c r="G280" s="63"/>
      <c r="H280" s="63"/>
      <c r="I280" s="63"/>
    </row>
    <row r="281" spans="1:9" ht="19.5" customHeight="1">
      <c r="A281" s="64" t="s">
        <v>1</v>
      </c>
      <c r="B281" s="65"/>
      <c r="C281" s="65"/>
      <c r="D281" s="66"/>
      <c r="E281" s="3" t="s">
        <v>5</v>
      </c>
      <c r="F281" s="4" t="s">
        <v>7</v>
      </c>
      <c r="G281" s="3" t="s">
        <v>9</v>
      </c>
      <c r="H281" s="70" t="s">
        <v>11</v>
      </c>
      <c r="I281" s="70" t="s">
        <v>12</v>
      </c>
    </row>
    <row r="282" spans="1:9" ht="19.5" customHeight="1">
      <c r="A282" s="67"/>
      <c r="B282" s="68"/>
      <c r="C282" s="68"/>
      <c r="D282" s="69"/>
      <c r="E282" s="5" t="s">
        <v>6</v>
      </c>
      <c r="F282" s="6" t="s">
        <v>8</v>
      </c>
      <c r="G282" s="5" t="s">
        <v>10</v>
      </c>
      <c r="H282" s="71"/>
      <c r="I282" s="71"/>
    </row>
    <row r="283" spans="1:9" ht="19.5" customHeight="1">
      <c r="A283" s="24"/>
      <c r="B283" s="28" t="s">
        <v>70</v>
      </c>
      <c r="C283" s="25"/>
      <c r="D283" s="26"/>
      <c r="E283" s="27"/>
      <c r="F283" s="27"/>
      <c r="G283" s="27"/>
      <c r="H283" s="27"/>
      <c r="I283" s="27"/>
    </row>
    <row r="284" spans="1:9" ht="19.5" customHeight="1">
      <c r="A284" s="11"/>
      <c r="B284" s="8"/>
      <c r="C284" s="13" t="s">
        <v>71</v>
      </c>
      <c r="D284" s="10"/>
      <c r="E284" s="20"/>
      <c r="F284" s="20"/>
      <c r="G284" s="20"/>
      <c r="H284" s="20"/>
      <c r="I284" s="20"/>
    </row>
    <row r="285" spans="1:9" ht="19.5" customHeight="1">
      <c r="A285" s="11"/>
      <c r="B285" s="8"/>
      <c r="C285" s="9" t="s">
        <v>88</v>
      </c>
      <c r="D285" s="10"/>
      <c r="E285" s="20">
        <v>31000</v>
      </c>
      <c r="F285" s="20"/>
      <c r="G285" s="20">
        <v>31000</v>
      </c>
      <c r="H285" s="20">
        <f>E285+F285-G285</f>
        <v>0</v>
      </c>
      <c r="I285" s="20"/>
    </row>
    <row r="286" spans="1:9" ht="19.5" customHeight="1">
      <c r="A286" s="54" t="s">
        <v>74</v>
      </c>
      <c r="B286" s="55"/>
      <c r="C286" s="55"/>
      <c r="D286" s="56"/>
      <c r="E286" s="22">
        <f>SUM(E284:E285)</f>
        <v>31000</v>
      </c>
      <c r="F286" s="22">
        <f>SUM(F284:F285)</f>
        <v>0</v>
      </c>
      <c r="G286" s="22">
        <f>SUM(G284:G285)</f>
        <v>31000</v>
      </c>
      <c r="H286" s="22">
        <f>SUM(H284:H285)</f>
        <v>0</v>
      </c>
      <c r="I286" s="22"/>
    </row>
    <row r="287" spans="1:9" ht="19.5" customHeight="1">
      <c r="A287" s="60" t="s">
        <v>105</v>
      </c>
      <c r="B287" s="61"/>
      <c r="C287" s="61"/>
      <c r="D287" s="62"/>
      <c r="E287" s="23"/>
      <c r="F287" s="23"/>
      <c r="G287" s="23"/>
      <c r="H287" s="23"/>
      <c r="I287" s="23"/>
    </row>
    <row r="288" spans="1:9" ht="19.5" customHeight="1">
      <c r="A288" s="7" t="s">
        <v>106</v>
      </c>
      <c r="B288" s="12"/>
      <c r="C288" s="13"/>
      <c r="D288" s="10"/>
      <c r="E288" s="19"/>
      <c r="F288" s="19"/>
      <c r="G288" s="19"/>
      <c r="H288" s="19"/>
      <c r="I288" s="19"/>
    </row>
    <row r="289" spans="1:9" ht="19.5" customHeight="1">
      <c r="A289" s="11"/>
      <c r="B289" s="12" t="s">
        <v>83</v>
      </c>
      <c r="C289" s="13"/>
      <c r="D289" s="10"/>
      <c r="E289" s="19"/>
      <c r="F289" s="19"/>
      <c r="G289" s="19"/>
      <c r="H289" s="19"/>
      <c r="I289" s="19"/>
    </row>
    <row r="290" spans="1:9" ht="19.5" customHeight="1">
      <c r="A290" s="11"/>
      <c r="B290" s="8"/>
      <c r="C290" s="13" t="s">
        <v>41</v>
      </c>
      <c r="D290" s="10"/>
      <c r="E290" s="20"/>
      <c r="F290" s="20"/>
      <c r="G290" s="20"/>
      <c r="H290" s="20"/>
      <c r="I290" s="20"/>
    </row>
    <row r="291" spans="1:9" ht="19.5" customHeight="1">
      <c r="A291" s="11"/>
      <c r="B291" s="8"/>
      <c r="C291" s="9" t="s">
        <v>44</v>
      </c>
      <c r="D291" s="10"/>
      <c r="E291" s="20"/>
      <c r="F291" s="20"/>
      <c r="G291" s="20"/>
      <c r="H291" s="20"/>
      <c r="I291" s="20"/>
    </row>
    <row r="292" spans="1:9" ht="19.5" customHeight="1">
      <c r="A292" s="11"/>
      <c r="B292" s="8"/>
      <c r="C292" s="9"/>
      <c r="D292" s="10" t="s">
        <v>152</v>
      </c>
      <c r="E292" s="20">
        <v>10000</v>
      </c>
      <c r="F292" s="20"/>
      <c r="G292" s="20">
        <v>0</v>
      </c>
      <c r="H292" s="20">
        <f>E292+F292-G292</f>
        <v>10000</v>
      </c>
      <c r="I292" s="20"/>
    </row>
    <row r="293" spans="1:9" ht="19.5" customHeight="1">
      <c r="A293" s="11"/>
      <c r="B293" s="8"/>
      <c r="C293" s="9"/>
      <c r="D293" s="10" t="s">
        <v>153</v>
      </c>
      <c r="E293" s="20">
        <v>40000</v>
      </c>
      <c r="F293" s="20"/>
      <c r="G293" s="20">
        <v>37740</v>
      </c>
      <c r="H293" s="20">
        <f>E293+F293-G293</f>
        <v>2260</v>
      </c>
      <c r="I293" s="20"/>
    </row>
    <row r="294" spans="1:9" ht="19.5" customHeight="1">
      <c r="A294" s="54" t="s">
        <v>46</v>
      </c>
      <c r="B294" s="55"/>
      <c r="C294" s="55"/>
      <c r="D294" s="56"/>
      <c r="E294" s="22">
        <f>SUM(E292:E293)</f>
        <v>50000</v>
      </c>
      <c r="F294" s="22">
        <f>SUM(F292:F293)</f>
        <v>0</v>
      </c>
      <c r="G294" s="22">
        <f>SUM(G292:G293)</f>
        <v>37740</v>
      </c>
      <c r="H294" s="22">
        <f>SUM(H292:H293)</f>
        <v>12260</v>
      </c>
      <c r="I294" s="22"/>
    </row>
    <row r="295" spans="1:9" ht="19.5" customHeight="1">
      <c r="A295" s="7" t="s">
        <v>107</v>
      </c>
      <c r="B295" s="12"/>
      <c r="C295" s="13"/>
      <c r="D295" s="10"/>
      <c r="E295" s="19"/>
      <c r="F295" s="19"/>
      <c r="G295" s="19"/>
      <c r="H295" s="19"/>
      <c r="I295" s="19"/>
    </row>
    <row r="296" spans="1:9" ht="19.5" customHeight="1">
      <c r="A296" s="11"/>
      <c r="B296" s="12" t="s">
        <v>83</v>
      </c>
      <c r="C296" s="13"/>
      <c r="D296" s="10"/>
      <c r="E296" s="19"/>
      <c r="F296" s="19"/>
      <c r="G296" s="19"/>
      <c r="H296" s="19"/>
      <c r="I296" s="19"/>
    </row>
    <row r="297" spans="1:9" ht="19.5" customHeight="1">
      <c r="A297" s="11"/>
      <c r="B297" s="8"/>
      <c r="C297" s="13" t="s">
        <v>41</v>
      </c>
      <c r="D297" s="10"/>
      <c r="E297" s="20"/>
      <c r="F297" s="20"/>
      <c r="G297" s="20"/>
      <c r="H297" s="20"/>
      <c r="I297" s="20"/>
    </row>
    <row r="298" spans="1:9" ht="19.5" customHeight="1">
      <c r="A298" s="11"/>
      <c r="B298" s="8"/>
      <c r="C298" s="9" t="s">
        <v>44</v>
      </c>
      <c r="D298" s="10"/>
      <c r="E298" s="20"/>
      <c r="F298" s="20"/>
      <c r="G298" s="20"/>
      <c r="H298" s="20"/>
      <c r="I298" s="20"/>
    </row>
    <row r="299" spans="1:9" ht="19.5" customHeight="1">
      <c r="A299" s="11"/>
      <c r="B299" s="8"/>
      <c r="C299" s="9"/>
      <c r="D299" s="10" t="s">
        <v>154</v>
      </c>
      <c r="E299" s="20">
        <v>30000</v>
      </c>
      <c r="F299" s="20"/>
      <c r="G299" s="20">
        <v>26860</v>
      </c>
      <c r="H299" s="20">
        <f>E299+F299-G299</f>
        <v>3140</v>
      </c>
      <c r="I299" s="20"/>
    </row>
    <row r="300" spans="1:9" ht="19.5" customHeight="1">
      <c r="A300" s="54" t="s">
        <v>46</v>
      </c>
      <c r="B300" s="55"/>
      <c r="C300" s="55"/>
      <c r="D300" s="56"/>
      <c r="E300" s="22">
        <f>SUM(E298:E299)</f>
        <v>30000</v>
      </c>
      <c r="F300" s="22">
        <f>SUM(F298:F299)</f>
        <v>0</v>
      </c>
      <c r="G300" s="22">
        <f>SUM(G298:G299)</f>
        <v>26860</v>
      </c>
      <c r="H300" s="22">
        <f>SUM(H298:H299)</f>
        <v>3140</v>
      </c>
      <c r="I300" s="22"/>
    </row>
    <row r="301" spans="1:9" ht="19.5" customHeight="1">
      <c r="A301" s="7" t="s">
        <v>108</v>
      </c>
      <c r="B301" s="12"/>
      <c r="C301" s="13"/>
      <c r="D301" s="10"/>
      <c r="E301" s="19"/>
      <c r="F301" s="19"/>
      <c r="G301" s="19"/>
      <c r="H301" s="19"/>
      <c r="I301" s="19"/>
    </row>
    <row r="302" spans="1:9" ht="19.5" customHeight="1">
      <c r="A302" s="11"/>
      <c r="B302" s="12" t="s">
        <v>83</v>
      </c>
      <c r="C302" s="13"/>
      <c r="D302" s="10"/>
      <c r="E302" s="19"/>
      <c r="F302" s="19"/>
      <c r="G302" s="19"/>
      <c r="H302" s="19"/>
      <c r="I302" s="19"/>
    </row>
    <row r="303" spans="1:9" ht="19.5" customHeight="1">
      <c r="A303" s="11"/>
      <c r="B303" s="8"/>
      <c r="C303" s="13" t="s">
        <v>41</v>
      </c>
      <c r="D303" s="10"/>
      <c r="E303" s="20"/>
      <c r="F303" s="20"/>
      <c r="G303" s="20"/>
      <c r="H303" s="20"/>
      <c r="I303" s="20"/>
    </row>
    <row r="304" spans="1:9" ht="19.5" customHeight="1">
      <c r="A304" s="11"/>
      <c r="B304" s="8"/>
      <c r="C304" s="9" t="s">
        <v>44</v>
      </c>
      <c r="D304" s="10"/>
      <c r="E304" s="20"/>
      <c r="F304" s="20"/>
      <c r="G304" s="20"/>
      <c r="H304" s="20"/>
      <c r="I304" s="20"/>
    </row>
    <row r="305" spans="1:9" ht="19.5" customHeight="1">
      <c r="A305" s="11"/>
      <c r="B305" s="8"/>
      <c r="C305" s="9"/>
      <c r="D305" s="10" t="s">
        <v>155</v>
      </c>
      <c r="E305" s="20">
        <v>800000</v>
      </c>
      <c r="F305" s="44">
        <v>-100000</v>
      </c>
      <c r="G305" s="20">
        <v>700000</v>
      </c>
      <c r="H305" s="20">
        <f>E305+F305-G305</f>
        <v>0</v>
      </c>
      <c r="I305" s="20" t="s">
        <v>169</v>
      </c>
    </row>
    <row r="306" spans="1:9" ht="19.5" customHeight="1">
      <c r="A306" s="54" t="s">
        <v>46</v>
      </c>
      <c r="B306" s="55"/>
      <c r="C306" s="55"/>
      <c r="D306" s="56"/>
      <c r="E306" s="22">
        <f>SUM(E304:E305)</f>
        <v>800000</v>
      </c>
      <c r="F306" s="22">
        <f>SUM(F304:F305)</f>
        <v>-100000</v>
      </c>
      <c r="G306" s="22">
        <f>SUM(G304:G305)</f>
        <v>700000</v>
      </c>
      <c r="H306" s="22">
        <f>SUM(H304:H305)</f>
        <v>0</v>
      </c>
      <c r="I306" s="22"/>
    </row>
    <row r="307" spans="1:9" ht="19.5" customHeight="1">
      <c r="A307" s="47"/>
      <c r="B307" s="47"/>
      <c r="C307" s="47"/>
      <c r="D307" s="47"/>
      <c r="E307" s="30"/>
      <c r="F307" s="30"/>
      <c r="G307" s="30"/>
      <c r="H307" s="30"/>
      <c r="I307" s="30"/>
    </row>
    <row r="308" spans="1:9" ht="21.75">
      <c r="A308" s="63" t="s">
        <v>104</v>
      </c>
      <c r="B308" s="63"/>
      <c r="C308" s="63"/>
      <c r="D308" s="63"/>
      <c r="E308" s="63"/>
      <c r="F308" s="63"/>
      <c r="G308" s="63"/>
      <c r="H308" s="63"/>
      <c r="I308" s="63"/>
    </row>
    <row r="309" spans="1:9" ht="21.75">
      <c r="A309" s="64" t="s">
        <v>1</v>
      </c>
      <c r="B309" s="65"/>
      <c r="C309" s="65"/>
      <c r="D309" s="66"/>
      <c r="E309" s="3" t="s">
        <v>5</v>
      </c>
      <c r="F309" s="4" t="s">
        <v>7</v>
      </c>
      <c r="G309" s="3" t="s">
        <v>9</v>
      </c>
      <c r="H309" s="70" t="s">
        <v>11</v>
      </c>
      <c r="I309" s="70" t="s">
        <v>12</v>
      </c>
    </row>
    <row r="310" spans="1:9" ht="21.75">
      <c r="A310" s="67"/>
      <c r="B310" s="68"/>
      <c r="C310" s="68"/>
      <c r="D310" s="69"/>
      <c r="E310" s="5" t="s">
        <v>6</v>
      </c>
      <c r="F310" s="6" t="s">
        <v>8</v>
      </c>
      <c r="G310" s="5" t="s">
        <v>10</v>
      </c>
      <c r="H310" s="71"/>
      <c r="I310" s="71"/>
    </row>
    <row r="311" spans="1:9" ht="21.75">
      <c r="A311" s="24"/>
      <c r="B311" s="28" t="s">
        <v>70</v>
      </c>
      <c r="C311" s="25"/>
      <c r="D311" s="26"/>
      <c r="E311" s="27"/>
      <c r="F311" s="27"/>
      <c r="G311" s="27"/>
      <c r="H311" s="27"/>
      <c r="I311" s="27"/>
    </row>
    <row r="312" spans="1:9" ht="21.75">
      <c r="A312" s="11"/>
      <c r="B312" s="8"/>
      <c r="C312" s="13" t="s">
        <v>71</v>
      </c>
      <c r="D312" s="10"/>
      <c r="E312" s="20"/>
      <c r="F312" s="20"/>
      <c r="G312" s="20"/>
      <c r="H312" s="20"/>
      <c r="I312" s="20"/>
    </row>
    <row r="313" spans="1:9" ht="21.75">
      <c r="A313" s="11"/>
      <c r="B313" s="8"/>
      <c r="C313" s="9" t="s">
        <v>88</v>
      </c>
      <c r="D313" s="10"/>
      <c r="E313" s="20">
        <v>70000</v>
      </c>
      <c r="F313" s="20"/>
      <c r="G313" s="20">
        <v>70000</v>
      </c>
      <c r="H313" s="20">
        <f>E313+F313-G313</f>
        <v>0</v>
      </c>
      <c r="I313" s="20"/>
    </row>
    <row r="314" spans="1:9" ht="21.75">
      <c r="A314" s="54" t="s">
        <v>74</v>
      </c>
      <c r="B314" s="55"/>
      <c r="C314" s="55"/>
      <c r="D314" s="56"/>
      <c r="E314" s="22">
        <f>SUM(E312:E313)</f>
        <v>70000</v>
      </c>
      <c r="F314" s="22">
        <f>SUM(F312:F313)</f>
        <v>0</v>
      </c>
      <c r="G314" s="22">
        <f>SUM(G312:G313)</f>
        <v>70000</v>
      </c>
      <c r="H314" s="22">
        <f>SUM(H312:H313)</f>
        <v>0</v>
      </c>
      <c r="I314" s="22"/>
    </row>
    <row r="315" spans="1:9" ht="21.75">
      <c r="A315" s="60" t="s">
        <v>109</v>
      </c>
      <c r="B315" s="61"/>
      <c r="C315" s="61"/>
      <c r="D315" s="62"/>
      <c r="E315" s="23"/>
      <c r="F315" s="23"/>
      <c r="G315" s="23"/>
      <c r="H315" s="23"/>
      <c r="I315" s="23"/>
    </row>
    <row r="316" spans="1:9" ht="21.75">
      <c r="A316" s="7" t="s">
        <v>110</v>
      </c>
      <c r="B316" s="12"/>
      <c r="C316" s="13"/>
      <c r="D316" s="10"/>
      <c r="E316" s="19"/>
      <c r="F316" s="19"/>
      <c r="G316" s="19"/>
      <c r="H316" s="19"/>
      <c r="I316" s="19"/>
    </row>
    <row r="317" spans="1:9" ht="21.75">
      <c r="A317" s="11"/>
      <c r="B317" s="12" t="s">
        <v>83</v>
      </c>
      <c r="C317" s="13"/>
      <c r="D317" s="10"/>
      <c r="E317" s="19"/>
      <c r="F317" s="19"/>
      <c r="G317" s="19"/>
      <c r="H317" s="19"/>
      <c r="I317" s="19"/>
    </row>
    <row r="318" spans="1:9" ht="21.75">
      <c r="A318" s="11"/>
      <c r="B318" s="8"/>
      <c r="C318" s="13" t="s">
        <v>41</v>
      </c>
      <c r="D318" s="10"/>
      <c r="E318" s="20"/>
      <c r="F318" s="20"/>
      <c r="G318" s="20"/>
      <c r="H318" s="20"/>
      <c r="I318" s="20"/>
    </row>
    <row r="319" spans="1:9" ht="21.75">
      <c r="A319" s="11"/>
      <c r="B319" s="8"/>
      <c r="C319" s="9" t="s">
        <v>44</v>
      </c>
      <c r="D319" s="10"/>
      <c r="E319" s="20"/>
      <c r="F319" s="20"/>
      <c r="G319" s="20"/>
      <c r="H319" s="20"/>
      <c r="I319" s="20"/>
    </row>
    <row r="320" spans="1:9" ht="21.75">
      <c r="A320" s="11"/>
      <c r="B320" s="8"/>
      <c r="C320" s="9"/>
      <c r="D320" s="10" t="s">
        <v>156</v>
      </c>
      <c r="E320" s="20">
        <v>12000</v>
      </c>
      <c r="F320" s="20"/>
      <c r="G320" s="20">
        <v>11893</v>
      </c>
      <c r="H320" s="20">
        <f>E320+F320-G320</f>
        <v>107</v>
      </c>
      <c r="I320" s="20"/>
    </row>
    <row r="321" spans="1:9" ht="21.75">
      <c r="A321" s="54" t="s">
        <v>46</v>
      </c>
      <c r="B321" s="55"/>
      <c r="C321" s="55"/>
      <c r="D321" s="56"/>
      <c r="E321" s="22">
        <f>SUM(E319:E320)</f>
        <v>12000</v>
      </c>
      <c r="F321" s="22">
        <f>SUM(F319:F320)</f>
        <v>0</v>
      </c>
      <c r="G321" s="22">
        <f>SUM(G319:G320)</f>
        <v>11893</v>
      </c>
      <c r="H321" s="22">
        <f>SUM(H319:H320)</f>
        <v>107</v>
      </c>
      <c r="I321" s="22"/>
    </row>
    <row r="322" spans="1:9" ht="21.75">
      <c r="A322" s="11"/>
      <c r="B322" s="8"/>
      <c r="C322" s="13" t="s">
        <v>49</v>
      </c>
      <c r="D322" s="10"/>
      <c r="E322" s="19"/>
      <c r="F322" s="19"/>
      <c r="G322" s="19"/>
      <c r="H322" s="19"/>
      <c r="I322" s="19"/>
    </row>
    <row r="323" spans="1:9" ht="21.75">
      <c r="A323" s="11"/>
      <c r="B323" s="8"/>
      <c r="C323" s="9" t="s">
        <v>111</v>
      </c>
      <c r="D323" s="10"/>
      <c r="E323" s="20">
        <v>30000</v>
      </c>
      <c r="F323" s="20"/>
      <c r="G323" s="20">
        <v>25213</v>
      </c>
      <c r="H323" s="20">
        <f>E323+F323-G323</f>
        <v>4787</v>
      </c>
      <c r="I323" s="20"/>
    </row>
    <row r="324" spans="1:9" ht="21.75">
      <c r="A324" s="54" t="s">
        <v>62</v>
      </c>
      <c r="B324" s="55"/>
      <c r="C324" s="55"/>
      <c r="D324" s="56"/>
      <c r="E324" s="22">
        <f>SUM(E322:E323)</f>
        <v>30000</v>
      </c>
      <c r="F324" s="22">
        <f>SUM(F322:F323)</f>
        <v>0</v>
      </c>
      <c r="G324" s="22">
        <f>SUM(G322:G323)</f>
        <v>25213</v>
      </c>
      <c r="H324" s="22">
        <f>SUM(H322:H323)</f>
        <v>4787</v>
      </c>
      <c r="I324" s="22"/>
    </row>
    <row r="325" spans="1:9" ht="22.5" thickBot="1">
      <c r="A325" s="57" t="s">
        <v>14</v>
      </c>
      <c r="B325" s="58"/>
      <c r="C325" s="58"/>
      <c r="D325" s="59"/>
      <c r="E325" s="43">
        <f>#VALUE!</f>
        <v>29735200</v>
      </c>
      <c r="F325" s="43">
        <f>#VALUE!</f>
        <v>0</v>
      </c>
      <c r="G325" s="43">
        <f>#VALUE!</f>
        <v>26432899.69</v>
      </c>
      <c r="H325" s="43">
        <f>#VALUE!</f>
        <v>3302300.31</v>
      </c>
      <c r="I325" s="43"/>
    </row>
    <row r="326" ht="22.5" thickTop="1"/>
    <row r="333" spans="7:9" ht="21.75">
      <c r="G333" s="15" t="s">
        <v>4</v>
      </c>
      <c r="H333" s="15"/>
      <c r="I333" s="38">
        <f>G17</f>
        <v>8050706</v>
      </c>
    </row>
    <row r="334" spans="7:9" ht="21.75">
      <c r="G334" s="49" t="s">
        <v>113</v>
      </c>
      <c r="H334" s="49"/>
      <c r="I334" s="50">
        <f>G27</f>
        <v>2225520</v>
      </c>
    </row>
    <row r="335" spans="7:9" ht="21.75">
      <c r="G335" s="49" t="s">
        <v>114</v>
      </c>
      <c r="H335" s="49"/>
      <c r="I335" s="50">
        <f>G38+G111+G161+G207</f>
        <v>6843906</v>
      </c>
    </row>
    <row r="336" spans="7:9" ht="21.75">
      <c r="G336" s="49" t="s">
        <v>36</v>
      </c>
      <c r="H336" s="49"/>
      <c r="I336" s="50">
        <f>G45+G122+G165+G213</f>
        <v>246730</v>
      </c>
    </row>
    <row r="337" spans="7:9" ht="21.75">
      <c r="G337" s="49" t="s">
        <v>41</v>
      </c>
      <c r="H337" s="49"/>
      <c r="I337" s="50">
        <f>G67+G129+G153+G176+G192+G219+G247+G259+G279+G294+G300+G306+G321</f>
        <v>4570469.46</v>
      </c>
    </row>
    <row r="338" spans="7:9" ht="21.75">
      <c r="G338" s="49" t="s">
        <v>49</v>
      </c>
      <c r="H338" s="49"/>
      <c r="I338" s="50">
        <f>G74+G134+G179+G195+G232+G324</f>
        <v>1353969.42</v>
      </c>
    </row>
    <row r="339" spans="7:9" ht="21.75">
      <c r="G339" s="49" t="s">
        <v>115</v>
      </c>
      <c r="H339" s="49"/>
      <c r="I339" s="50">
        <f>G81</f>
        <v>244433.25</v>
      </c>
    </row>
    <row r="340" spans="7:9" ht="21.75">
      <c r="G340" s="49" t="s">
        <v>65</v>
      </c>
      <c r="H340" s="49"/>
      <c r="I340" s="50">
        <f>G91+G146+G242</f>
        <v>203180</v>
      </c>
    </row>
    <row r="341" spans="7:9" ht="21.75">
      <c r="G341" s="49" t="s">
        <v>98</v>
      </c>
      <c r="H341" s="49"/>
      <c r="I341" s="50">
        <f>G95+G265</f>
        <v>772900</v>
      </c>
    </row>
    <row r="342" spans="7:9" ht="21.75">
      <c r="G342" s="15" t="s">
        <v>71</v>
      </c>
      <c r="H342" s="15"/>
      <c r="I342" s="38">
        <f>G103+G183+G251+G286+G314</f>
        <v>1921085.56</v>
      </c>
    </row>
    <row r="343" spans="7:9" ht="21.75">
      <c r="G343" s="49" t="s">
        <v>68</v>
      </c>
      <c r="H343" s="49"/>
      <c r="I343" s="50">
        <f>G99</f>
        <v>0</v>
      </c>
    </row>
    <row r="344" ht="22.5" thickBot="1">
      <c r="I344" s="51">
        <f>SUM(I333:I343)</f>
        <v>26432899.69</v>
      </c>
    </row>
    <row r="345" ht="22.5" thickTop="1"/>
    <row r="346" spans="5:9" ht="21.75">
      <c r="E346" s="33">
        <f>G325-I344</f>
        <v>0</v>
      </c>
      <c r="H346" s="52" t="s">
        <v>11</v>
      </c>
      <c r="I346" s="53">
        <f>E325-I344</f>
        <v>3302300.3099999987</v>
      </c>
    </row>
  </sheetData>
  <sheetProtection/>
  <mergeCells count="101">
    <mergeCell ref="H309:H310"/>
    <mergeCell ref="I309:I310"/>
    <mergeCell ref="A306:D306"/>
    <mergeCell ref="A314:D314"/>
    <mergeCell ref="A315:D315"/>
    <mergeCell ref="A321:D321"/>
    <mergeCell ref="A324:D324"/>
    <mergeCell ref="A325:D325"/>
    <mergeCell ref="A99:D99"/>
    <mergeCell ref="A309:D310"/>
    <mergeCell ref="A279:D279"/>
    <mergeCell ref="A286:D286"/>
    <mergeCell ref="A287:D287"/>
    <mergeCell ref="A294:D294"/>
    <mergeCell ref="A300:D300"/>
    <mergeCell ref="A308:I308"/>
    <mergeCell ref="A259:D259"/>
    <mergeCell ref="A265:D265"/>
    <mergeCell ref="A266:D266"/>
    <mergeCell ref="A280:I280"/>
    <mergeCell ref="A207:D207"/>
    <mergeCell ref="A213:D213"/>
    <mergeCell ref="A219:D219"/>
    <mergeCell ref="A224:I224"/>
    <mergeCell ref="A225:D226"/>
    <mergeCell ref="H225:H226"/>
    <mergeCell ref="I225:I226"/>
    <mergeCell ref="A281:D282"/>
    <mergeCell ref="H281:H282"/>
    <mergeCell ref="I281:I282"/>
    <mergeCell ref="A232:D232"/>
    <mergeCell ref="A242:D242"/>
    <mergeCell ref="A247:D247"/>
    <mergeCell ref="A251:D251"/>
    <mergeCell ref="A252:I252"/>
    <mergeCell ref="A253:D254"/>
    <mergeCell ref="H253:H254"/>
    <mergeCell ref="I253:I254"/>
    <mergeCell ref="A176:D176"/>
    <mergeCell ref="A179:D179"/>
    <mergeCell ref="A199:D199"/>
    <mergeCell ref="A168:D169"/>
    <mergeCell ref="H168:H169"/>
    <mergeCell ref="I168:I169"/>
    <mergeCell ref="A183:D183"/>
    <mergeCell ref="A184:D184"/>
    <mergeCell ref="A192:D192"/>
    <mergeCell ref="A195:D195"/>
    <mergeCell ref="A196:I196"/>
    <mergeCell ref="A197:D198"/>
    <mergeCell ref="H197:H198"/>
    <mergeCell ref="I197:I198"/>
    <mergeCell ref="A167:I167"/>
    <mergeCell ref="A129:D129"/>
    <mergeCell ref="A134:D134"/>
    <mergeCell ref="A147:D147"/>
    <mergeCell ref="A153:D153"/>
    <mergeCell ref="A140:I140"/>
    <mergeCell ref="A141:D142"/>
    <mergeCell ref="H141:H142"/>
    <mergeCell ref="I141:I142"/>
    <mergeCell ref="A146:D146"/>
    <mergeCell ref="A154:D154"/>
    <mergeCell ref="A161:D161"/>
    <mergeCell ref="A165:D165"/>
    <mergeCell ref="A83:I83"/>
    <mergeCell ref="A84:D85"/>
    <mergeCell ref="H84:H85"/>
    <mergeCell ref="I84:I85"/>
    <mergeCell ref="A91:D91"/>
    <mergeCell ref="A103:D103"/>
    <mergeCell ref="A111:D111"/>
    <mergeCell ref="A122:D122"/>
    <mergeCell ref="A113:I113"/>
    <mergeCell ref="A114:D115"/>
    <mergeCell ref="H114:H115"/>
    <mergeCell ref="I114:I115"/>
    <mergeCell ref="A95:D95"/>
    <mergeCell ref="A38:D38"/>
    <mergeCell ref="A45:D45"/>
    <mergeCell ref="A55:I55"/>
    <mergeCell ref="A56:D57"/>
    <mergeCell ref="H56:H57"/>
    <mergeCell ref="I56:I57"/>
    <mergeCell ref="A67:D67"/>
    <mergeCell ref="A74:D74"/>
    <mergeCell ref="A81:D81"/>
    <mergeCell ref="A30:D31"/>
    <mergeCell ref="H30:H31"/>
    <mergeCell ref="I30:I31"/>
    <mergeCell ref="A1:I1"/>
    <mergeCell ref="A2:I2"/>
    <mergeCell ref="A3:I3"/>
    <mergeCell ref="A4:D5"/>
    <mergeCell ref="H4:H5"/>
    <mergeCell ref="I4:I5"/>
    <mergeCell ref="A6:D6"/>
    <mergeCell ref="A17:D17"/>
    <mergeCell ref="A18:D18"/>
    <mergeCell ref="A27:D27"/>
    <mergeCell ref="A29:I29"/>
  </mergeCells>
  <printOptions/>
  <pageMargins left="0.3937007874015748" right="0.1968503937007874" top="0.472440944881889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2017-10-19T03:10:16Z</cp:lastPrinted>
  <dcterms:created xsi:type="dcterms:W3CDTF">2014-12-25T03:21:36Z</dcterms:created>
  <dcterms:modified xsi:type="dcterms:W3CDTF">2017-11-10T08:26:39Z</dcterms:modified>
  <cp:category/>
  <cp:version/>
  <cp:contentType/>
  <cp:contentStatus/>
</cp:coreProperties>
</file>